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120" yWindow="435" windowWidth="15480" windowHeight="8430"/>
  </bookViews>
  <sheets>
    <sheet name="Cuadro 17" sheetId="49" r:id="rId1"/>
  </sheets>
  <definedNames>
    <definedName name="_xlnm.Print_Area" localSheetId="0">'Cuadro 17'!$A$1:$G$313</definedName>
  </definedNames>
  <calcPr calcId="152511"/>
</workbook>
</file>

<file path=xl/calcChain.xml><?xml version="1.0" encoding="utf-8"?>
<calcChain xmlns="http://schemas.openxmlformats.org/spreadsheetml/2006/main">
  <c r="G62" i="49" l="1"/>
  <c r="E62" i="49"/>
  <c r="F62" i="49"/>
  <c r="D62" i="49"/>
  <c r="E282" i="49" l="1"/>
  <c r="E280" i="49" s="1"/>
  <c r="F282" i="49"/>
  <c r="F280" i="49" s="1"/>
  <c r="G282" i="49"/>
  <c r="G280" i="49" s="1"/>
  <c r="D282" i="49"/>
  <c r="D280" i="49" s="1"/>
  <c r="E60" i="49"/>
  <c r="G66" i="49"/>
  <c r="G60" i="49" s="1"/>
  <c r="F66" i="49"/>
  <c r="F60" i="49" s="1"/>
  <c r="D66" i="49"/>
  <c r="D60" i="49" s="1"/>
  <c r="B304" i="49"/>
  <c r="B303" i="49"/>
  <c r="B302" i="49"/>
  <c r="B301" i="49"/>
  <c r="B300" i="49"/>
  <c r="B299" i="49"/>
  <c r="B297" i="49"/>
  <c r="B296" i="49"/>
  <c r="B295" i="49"/>
  <c r="B294" i="49"/>
  <c r="B293" i="49"/>
  <c r="G291" i="49"/>
  <c r="G289" i="49" s="1"/>
  <c r="F291" i="49"/>
  <c r="F289" i="49" s="1"/>
  <c r="E291" i="49"/>
  <c r="E289" i="49" s="1"/>
  <c r="D291" i="49"/>
  <c r="B287" i="49"/>
  <c r="B286" i="49"/>
  <c r="B284" i="49"/>
  <c r="B272" i="49"/>
  <c r="B271" i="49"/>
  <c r="B270" i="49"/>
  <c r="B269" i="49"/>
  <c r="B267" i="49"/>
  <c r="B266" i="49"/>
  <c r="G264" i="49"/>
  <c r="G262" i="49" s="1"/>
  <c r="F264" i="49"/>
  <c r="F262" i="49" s="1"/>
  <c r="E264" i="49"/>
  <c r="E262" i="49" s="1"/>
  <c r="D264" i="49"/>
  <c r="D262" i="49" s="1"/>
  <c r="B260" i="49"/>
  <c r="B259" i="49"/>
  <c r="B258" i="49"/>
  <c r="B257" i="49"/>
  <c r="B256" i="49"/>
  <c r="B255" i="49"/>
  <c r="B253" i="49"/>
  <c r="B252" i="49"/>
  <c r="B251" i="49"/>
  <c r="B250" i="49"/>
  <c r="B249" i="49"/>
  <c r="G247" i="49"/>
  <c r="F247" i="49"/>
  <c r="E247" i="49"/>
  <c r="D247" i="49"/>
  <c r="B245" i="49"/>
  <c r="B244" i="49"/>
  <c r="G242" i="49"/>
  <c r="F242" i="49"/>
  <c r="E242" i="49"/>
  <c r="D242" i="49"/>
  <c r="B238" i="49"/>
  <c r="B237" i="49"/>
  <c r="B236" i="49"/>
  <c r="B235" i="49"/>
  <c r="B234" i="49"/>
  <c r="B233" i="49"/>
  <c r="B232" i="49"/>
  <c r="B230" i="49"/>
  <c r="B229" i="49"/>
  <c r="B228" i="49"/>
  <c r="B227" i="49"/>
  <c r="B226" i="49"/>
  <c r="G224" i="49"/>
  <c r="F224" i="49"/>
  <c r="E224" i="49"/>
  <c r="D224" i="49"/>
  <c r="B214" i="49"/>
  <c r="B213" i="49"/>
  <c r="G211" i="49"/>
  <c r="F211" i="49"/>
  <c r="E211" i="49"/>
  <c r="D211" i="49"/>
  <c r="B207" i="49"/>
  <c r="B206" i="49"/>
  <c r="B205" i="49"/>
  <c r="B204" i="49"/>
  <c r="B203" i="49"/>
  <c r="B202" i="49"/>
  <c r="B201" i="49"/>
  <c r="B199" i="49"/>
  <c r="B198" i="49"/>
  <c r="B197" i="49"/>
  <c r="B196" i="49"/>
  <c r="B195" i="49"/>
  <c r="G193" i="49"/>
  <c r="F193" i="49"/>
  <c r="E193" i="49"/>
  <c r="E186" i="49" s="1"/>
  <c r="D193" i="49"/>
  <c r="B191" i="49"/>
  <c r="B190" i="49"/>
  <c r="G188" i="49"/>
  <c r="F188" i="49"/>
  <c r="D188" i="49"/>
  <c r="B184" i="49"/>
  <c r="B183" i="49"/>
  <c r="B182" i="49"/>
  <c r="B181" i="49"/>
  <c r="B180" i="49"/>
  <c r="B179" i="49"/>
  <c r="B177" i="49"/>
  <c r="B176" i="49"/>
  <c r="B175" i="49"/>
  <c r="B174" i="49"/>
  <c r="G172" i="49"/>
  <c r="G170" i="49" s="1"/>
  <c r="F172" i="49"/>
  <c r="F170" i="49" s="1"/>
  <c r="E172" i="49"/>
  <c r="E170" i="49" s="1"/>
  <c r="D172" i="49"/>
  <c r="B162" i="49"/>
  <c r="B161" i="49"/>
  <c r="B160" i="49"/>
  <c r="B159" i="49"/>
  <c r="B158" i="49"/>
  <c r="B157" i="49"/>
  <c r="B155" i="49"/>
  <c r="B154" i="49"/>
  <c r="B153" i="49"/>
  <c r="B152" i="49"/>
  <c r="G150" i="49"/>
  <c r="G144" i="49" s="1"/>
  <c r="F150" i="49"/>
  <c r="E150" i="49"/>
  <c r="E144" i="49" s="1"/>
  <c r="D150" i="49"/>
  <c r="B148" i="49"/>
  <c r="F146" i="49"/>
  <c r="F144" i="49" s="1"/>
  <c r="D146" i="49"/>
  <c r="B142" i="49"/>
  <c r="B141" i="49"/>
  <c r="B140" i="49"/>
  <c r="B139" i="49"/>
  <c r="B138" i="49"/>
  <c r="B136" i="49"/>
  <c r="B135" i="49"/>
  <c r="G133" i="49"/>
  <c r="G131" i="49" s="1"/>
  <c r="F133" i="49"/>
  <c r="F131" i="49" s="1"/>
  <c r="E131" i="49"/>
  <c r="D133" i="49"/>
  <c r="B129" i="49"/>
  <c r="B128" i="49"/>
  <c r="B127" i="49"/>
  <c r="B126" i="49"/>
  <c r="B125" i="49"/>
  <c r="B124" i="49"/>
  <c r="B122" i="49"/>
  <c r="B121" i="49"/>
  <c r="B120" i="49"/>
  <c r="B119" i="49"/>
  <c r="B118" i="49"/>
  <c r="G116" i="49"/>
  <c r="F116" i="49"/>
  <c r="E116" i="49"/>
  <c r="D116" i="49"/>
  <c r="B114" i="49"/>
  <c r="G112" i="49"/>
  <c r="F112" i="49"/>
  <c r="E112" i="49"/>
  <c r="D112" i="49"/>
  <c r="B102" i="49"/>
  <c r="B101" i="49"/>
  <c r="B100" i="49"/>
  <c r="B99" i="49"/>
  <c r="B98" i="49"/>
  <c r="B97" i="49"/>
  <c r="B96" i="49"/>
  <c r="B94" i="49"/>
  <c r="B93" i="49"/>
  <c r="B92" i="49"/>
  <c r="B91" i="49"/>
  <c r="B90" i="49"/>
  <c r="G88" i="49"/>
  <c r="F88" i="49"/>
  <c r="E88" i="49"/>
  <c r="D88" i="49"/>
  <c r="B86" i="49"/>
  <c r="B85" i="49"/>
  <c r="G83" i="49"/>
  <c r="F83" i="49"/>
  <c r="E83" i="49"/>
  <c r="D83" i="49"/>
  <c r="B79" i="49"/>
  <c r="B78" i="49"/>
  <c r="B77" i="49"/>
  <c r="B76" i="49"/>
  <c r="B75" i="49"/>
  <c r="B74" i="49"/>
  <c r="B72" i="49"/>
  <c r="B71" i="49"/>
  <c r="B70" i="49"/>
  <c r="B69" i="49"/>
  <c r="B68" i="49"/>
  <c r="B64" i="49"/>
  <c r="B52" i="49"/>
  <c r="B51" i="49"/>
  <c r="B50" i="49"/>
  <c r="B49" i="49"/>
  <c r="B48" i="49"/>
  <c r="B47" i="49"/>
  <c r="B45" i="49"/>
  <c r="B44" i="49"/>
  <c r="B43" i="49"/>
  <c r="B42" i="49"/>
  <c r="B41" i="49"/>
  <c r="G39" i="49"/>
  <c r="F39" i="49"/>
  <c r="E39" i="49"/>
  <c r="E33" i="49" s="1"/>
  <c r="D39" i="49"/>
  <c r="B37" i="49"/>
  <c r="G35" i="49"/>
  <c r="F35" i="49"/>
  <c r="D35" i="49"/>
  <c r="B31" i="49"/>
  <c r="B30" i="49"/>
  <c r="B29" i="49"/>
  <c r="B28" i="49"/>
  <c r="B27" i="49"/>
  <c r="B26" i="49"/>
  <c r="B25" i="49"/>
  <c r="B24" i="49"/>
  <c r="B22" i="49"/>
  <c r="B21" i="49"/>
  <c r="B20" i="49"/>
  <c r="B19" i="49"/>
  <c r="B18" i="49"/>
  <c r="G16" i="49"/>
  <c r="F16" i="49"/>
  <c r="E16" i="49"/>
  <c r="D16" i="49"/>
  <c r="B14" i="49"/>
  <c r="B13" i="49"/>
  <c r="B12" i="49"/>
  <c r="G10" i="49"/>
  <c r="F10" i="49"/>
  <c r="E10" i="49"/>
  <c r="D10" i="49"/>
  <c r="D110" i="49" l="1"/>
  <c r="B66" i="49"/>
  <c r="E81" i="49"/>
  <c r="G110" i="49"/>
  <c r="G81" i="49"/>
  <c r="D240" i="49"/>
  <c r="G33" i="49"/>
  <c r="E8" i="49"/>
  <c r="F8" i="49"/>
  <c r="F81" i="49"/>
  <c r="B116" i="49"/>
  <c r="F186" i="49"/>
  <c r="B35" i="49"/>
  <c r="E209" i="49"/>
  <c r="B242" i="49"/>
  <c r="G240" i="49"/>
  <c r="E240" i="49"/>
  <c r="B280" i="49"/>
  <c r="F240" i="49"/>
  <c r="B247" i="49"/>
  <c r="B224" i="49"/>
  <c r="F209" i="49"/>
  <c r="B193" i="49"/>
  <c r="B150" i="49"/>
  <c r="D144" i="49"/>
  <c r="B144" i="49" s="1"/>
  <c r="B88" i="49"/>
  <c r="B39" i="49"/>
  <c r="D33" i="49"/>
  <c r="B10" i="49"/>
  <c r="G8" i="49"/>
  <c r="B62" i="49"/>
  <c r="B60" i="49"/>
  <c r="B133" i="49"/>
  <c r="D131" i="49"/>
  <c r="B131" i="49" s="1"/>
  <c r="B16" i="49"/>
  <c r="B291" i="49"/>
  <c r="D289" i="49"/>
  <c r="B289" i="49" s="1"/>
  <c r="F33" i="49"/>
  <c r="B83" i="49"/>
  <c r="D81" i="49"/>
  <c r="F110" i="49"/>
  <c r="B146" i="49"/>
  <c r="B172" i="49"/>
  <c r="D170" i="49"/>
  <c r="B170" i="49" s="1"/>
  <c r="B282" i="49"/>
  <c r="B211" i="49"/>
  <c r="D209" i="49"/>
  <c r="E110" i="49"/>
  <c r="B188" i="49"/>
  <c r="D186" i="49"/>
  <c r="B264" i="49"/>
  <c r="D8" i="49"/>
  <c r="B112" i="49"/>
  <c r="G186" i="49"/>
  <c r="G209" i="49"/>
  <c r="B262" i="49"/>
  <c r="B8" i="49" l="1"/>
  <c r="B81" i="49"/>
  <c r="B240" i="49"/>
  <c r="B33" i="49"/>
  <c r="C33" i="49" s="1"/>
  <c r="B209" i="49"/>
  <c r="B110" i="49"/>
  <c r="C42" i="49"/>
  <c r="C260" i="49"/>
  <c r="C154" i="49"/>
  <c r="C236" i="49"/>
  <c r="C302" i="49"/>
  <c r="C249" i="49"/>
  <c r="C304" i="49"/>
  <c r="C181" i="49"/>
  <c r="C157" i="49"/>
  <c r="C209" i="49"/>
  <c r="C291" i="49"/>
  <c r="C159" i="49"/>
  <c r="C207" i="49"/>
  <c r="C88" i="49"/>
  <c r="C295" i="49"/>
  <c r="C144" i="49"/>
  <c r="C161" i="49"/>
  <c r="C37" i="49"/>
  <c r="C135" i="49"/>
  <c r="C100" i="49"/>
  <c r="C64" i="49"/>
  <c r="C39" i="49"/>
  <c r="C299" i="49"/>
  <c r="C296" i="49"/>
  <c r="C284" i="49"/>
  <c r="C271" i="49"/>
  <c r="C259" i="49"/>
  <c r="C257" i="49"/>
  <c r="C250" i="49"/>
  <c r="C244" i="49"/>
  <c r="C233" i="49"/>
  <c r="C230" i="49"/>
  <c r="C214" i="49"/>
  <c r="C206" i="49"/>
  <c r="C199" i="49"/>
  <c r="C197" i="49"/>
  <c r="C177" i="49"/>
  <c r="C158" i="49"/>
  <c r="C99" i="49"/>
  <c r="C90" i="49"/>
  <c r="C43" i="49"/>
  <c r="C14" i="49"/>
  <c r="C94" i="49"/>
  <c r="C79" i="49"/>
  <c r="C234" i="49"/>
  <c r="C203" i="49"/>
  <c r="C155" i="49"/>
  <c r="C118" i="49"/>
  <c r="C160" i="49"/>
  <c r="C136" i="49"/>
  <c r="C92" i="49"/>
  <c r="C77" i="49"/>
  <c r="C162" i="49"/>
  <c r="C153" i="49"/>
  <c r="C114" i="49"/>
  <c r="C70" i="49"/>
  <c r="C127" i="49"/>
  <c r="C86" i="49"/>
  <c r="C19" i="49"/>
  <c r="C24" i="49"/>
  <c r="C35" i="49"/>
  <c r="C30" i="49"/>
  <c r="B186" i="49"/>
  <c r="C186" i="49" s="1"/>
  <c r="C128" i="49"/>
  <c r="C174" i="49"/>
  <c r="C146" i="49"/>
  <c r="C293" i="49"/>
  <c r="C142" i="49"/>
  <c r="C258" i="49"/>
  <c r="C232" i="49"/>
  <c r="C150" i="49"/>
  <c r="C20" i="49"/>
  <c r="C27" i="49"/>
  <c r="C116" i="49"/>
  <c r="C152" i="49"/>
  <c r="C112" i="49"/>
  <c r="C188" i="49"/>
  <c r="C119" i="49"/>
  <c r="C170" i="49"/>
  <c r="C140" i="49"/>
  <c r="C289" i="49"/>
  <c r="C179" i="49"/>
  <c r="C253" i="49"/>
  <c r="C227" i="49"/>
  <c r="C76" i="49"/>
  <c r="C91" i="49"/>
  <c r="C245" i="49"/>
  <c r="C242" i="49" s="1"/>
  <c r="C62" i="49"/>
  <c r="C224" i="49"/>
  <c r="C18" i="49"/>
  <c r="C270" i="49" l="1"/>
  <c r="C176" i="49"/>
  <c r="C29" i="49"/>
  <c r="C213" i="49"/>
  <c r="C124" i="49"/>
  <c r="C183" i="49"/>
  <c r="C121" i="49"/>
  <c r="C44" i="49"/>
  <c r="C98" i="49"/>
  <c r="C126" i="49"/>
  <c r="C201" i="49"/>
  <c r="C303" i="49"/>
  <c r="C294" i="49"/>
  <c r="C269" i="49"/>
  <c r="C255" i="49"/>
  <c r="C237" i="49"/>
  <c r="C228" i="49"/>
  <c r="C204" i="49"/>
  <c r="C195" i="49"/>
  <c r="C129" i="49"/>
  <c r="C75" i="49"/>
  <c r="C12" i="49"/>
  <c r="C48" i="49"/>
  <c r="C184" i="49"/>
  <c r="C97" i="49"/>
  <c r="C122" i="49"/>
  <c r="C68" i="49"/>
  <c r="C139" i="49"/>
  <c r="C256" i="49"/>
  <c r="C41" i="49"/>
  <c r="C50" i="49"/>
  <c r="C21" i="49"/>
  <c r="C74" i="49"/>
  <c r="C96" i="49"/>
  <c r="C286" i="49"/>
  <c r="C196" i="49"/>
  <c r="C60" i="49"/>
  <c r="C78" i="49"/>
  <c r="C69" i="49"/>
  <c r="C51" i="49"/>
  <c r="C85" i="49"/>
  <c r="C133" i="49"/>
  <c r="C229" i="49"/>
  <c r="C25" i="49"/>
  <c r="C172" i="49"/>
  <c r="C280" i="49"/>
  <c r="C251" i="49"/>
  <c r="C93" i="49"/>
  <c r="C47" i="49"/>
  <c r="C83" i="49"/>
  <c r="C205" i="49"/>
  <c r="C193" i="49"/>
  <c r="C300" i="49"/>
  <c r="C148" i="49"/>
  <c r="C198" i="49"/>
  <c r="C301" i="49"/>
  <c r="C287" i="49"/>
  <c r="C266" i="49"/>
  <c r="C252" i="49"/>
  <c r="C235" i="49"/>
  <c r="C226" i="49"/>
  <c r="C202" i="49"/>
  <c r="C191" i="49"/>
  <c r="C120" i="49"/>
  <c r="C52" i="49"/>
  <c r="C182" i="49"/>
  <c r="C13" i="49"/>
  <c r="C175" i="49"/>
  <c r="C180" i="49"/>
  <c r="C101" i="49"/>
  <c r="C45" i="49"/>
  <c r="C125" i="49"/>
  <c r="C141" i="49"/>
  <c r="C28" i="49"/>
  <c r="C26" i="49"/>
  <c r="C72" i="49"/>
  <c r="C211" i="49"/>
  <c r="C71" i="49"/>
  <c r="C131" i="49"/>
  <c r="C22" i="49"/>
  <c r="C238" i="49"/>
  <c r="C272" i="49"/>
  <c r="C297" i="49"/>
  <c r="C282" i="49"/>
  <c r="C49" i="49"/>
  <c r="C240" i="49"/>
  <c r="C267" i="49"/>
  <c r="C190" i="49"/>
  <c r="C16" i="49"/>
  <c r="C138" i="49"/>
  <c r="C66" i="49"/>
  <c r="C264" i="49"/>
  <c r="C262" i="49"/>
  <c r="C10" i="49"/>
  <c r="C102" i="49"/>
  <c r="C31" i="49"/>
  <c r="C247" i="49"/>
  <c r="C110" i="49"/>
  <c r="C81" i="49"/>
  <c r="C8" i="49" l="1"/>
</calcChain>
</file>

<file path=xl/sharedStrings.xml><?xml version="1.0" encoding="utf-8"?>
<sst xmlns="http://schemas.openxmlformats.org/spreadsheetml/2006/main" count="269" uniqueCount="57">
  <si>
    <t>Defunciones fetales</t>
  </si>
  <si>
    <t>Total</t>
  </si>
  <si>
    <t>Unida</t>
  </si>
  <si>
    <t>Casada</t>
  </si>
  <si>
    <t xml:space="preserve">Soltera </t>
  </si>
  <si>
    <t xml:space="preserve">Estado civil/conyugal de la mujer </t>
  </si>
  <si>
    <t>Porcentaje</t>
  </si>
  <si>
    <t>Otro (1)</t>
  </si>
  <si>
    <t xml:space="preserve"> -  Cantidad nula o cero.</t>
  </si>
  <si>
    <t xml:space="preserve">    10 a 14</t>
  </si>
  <si>
    <t xml:space="preserve">         12</t>
  </si>
  <si>
    <t xml:space="preserve">         14</t>
  </si>
  <si>
    <t xml:space="preserve">    15 a 19</t>
  </si>
  <si>
    <t xml:space="preserve">         13</t>
  </si>
  <si>
    <t xml:space="preserve">         15</t>
  </si>
  <si>
    <t xml:space="preserve">         16</t>
  </si>
  <si>
    <t xml:space="preserve">         17</t>
  </si>
  <si>
    <t xml:space="preserve">         19</t>
  </si>
  <si>
    <t xml:space="preserve">         18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</si>
  <si>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</si>
  <si>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</si>
  <si>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</si>
  <si>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</si>
  <si>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</si>
  <si>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</si>
  <si>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</si>
  <si>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</si>
  <si>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</si>
  <si>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</si>
  <si>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</si>
  <si>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</si>
  <si>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</si>
  <si>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</si>
  <si>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</si>
  <si>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</si>
  <si>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</si>
  <si>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</si>
  <si>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</si>
  <si>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</si>
  <si>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                                          de residencia y edad                                         de la mujer</t>
  </si>
  <si>
    <t>Cuadro 17.  DEFUNCIONES FETALES EN LA REPÚBLICA, POR ESTADO CIVIL/CONYUGAL, SEGÚN PROVINCIA,</t>
  </si>
  <si>
    <t>TOTAL</t>
  </si>
  <si>
    <t>Panamá Oeste</t>
  </si>
  <si>
    <t>Panamá Oeste: (Continuación)</t>
  </si>
  <si>
    <t xml:space="preserve"> </t>
  </si>
  <si>
    <t>.. Dato no aplicable al grupo o categoría.</t>
  </si>
  <si>
    <t>(1) Se refiere al estado civil/conyugal: Separada de unión, separada de matrimonio y viuda.</t>
  </si>
  <si>
    <t xml:space="preserve">            de salud pública  (Minsa y CSS) y clínicas privadas.</t>
  </si>
  <si>
    <t>0.0 Cuando la cantidad es menor a la mitad de la unidad o fracción decimal adoptada, para la expresión del dato.</t>
  </si>
  <si>
    <t>Fuente: Los datos publicados corresponden a información recopilada, con base en los registros administrativos de las instalaciones</t>
  </si>
  <si>
    <t xml:space="preserve"> COMARCA INDÍGENA DE RESIDENCIA Y EDAD DE LA MUJER:  AÑO 2022</t>
  </si>
  <si>
    <t>COMARCA INDÍGENA DE RESIDENCIA Y EDAD DE LA MUJER:  AÑO 2022</t>
  </si>
  <si>
    <t xml:space="preserve">     25 a 29</t>
  </si>
  <si>
    <t xml:space="preserve">     30 a 34</t>
  </si>
  <si>
    <t xml:space="preserve">        17</t>
  </si>
  <si>
    <t>-</t>
  </si>
  <si>
    <t>NOTA:  Excluye los grupos de edad, en los cuales no se registró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</si>
</sst>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</cellStyleXfs>
  <cellXfs count="114">
    <xf numFmtId="0" fontId="0" fillId="0" borderId="0" xfId="0"/>
    <xf numFmtId="164" fontId="4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Border="1"/>
    <xf numFmtId="164" fontId="5" fillId="0" borderId="0" xfId="2" applyNumberFormat="1" applyFont="1"/>
    <xf numFmtId="165" fontId="4" fillId="0" borderId="1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0" xfId="2" applyNumberFormat="1" applyFont="1"/>
    <xf numFmtId="49" fontId="4" fillId="0" borderId="0" xfId="8" applyNumberFormat="1" applyFont="1"/>
    <xf numFmtId="164" fontId="4" fillId="0" borderId="0" xfId="2" quotePrefix="1" applyNumberFormat="1" applyFont="1"/>
    <xf numFmtId="164" fontId="4" fillId="0" borderId="1" xfId="1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7" xfId="2" applyNumberFormat="1" applyFont="1" applyFill="1" applyBorder="1" applyAlignment="1">
      <alignment horizontal="center" vertical="center" wrapText="1"/>
    </xf>
    <xf numFmtId="1" fontId="4" fillId="0" borderId="0" xfId="3" applyNumberFormat="1" applyFont="1" applyBorder="1" applyAlignment="1"/>
    <xf numFmtId="164" fontId="4" fillId="0" borderId="0" xfId="4" quotePrefix="1" applyNumberFormat="1" applyFont="1" applyAlignment="1"/>
    <xf numFmtId="164" fontId="4" fillId="0" borderId="0" xfId="3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164" fontId="4" fillId="0" borderId="0" xfId="4" quotePrefix="1" applyNumberFormat="1" applyFont="1" applyFill="1" applyAlignment="1"/>
    <xf numFmtId="165" fontId="4" fillId="0" borderId="1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" fontId="5" fillId="0" borderId="0" xfId="3" applyNumberFormat="1" applyFont="1" applyBorder="1" applyAlignment="1"/>
    <xf numFmtId="164" fontId="5" fillId="0" borderId="0" xfId="3" applyNumberFormat="1" applyFont="1" applyBorder="1" applyAlignment="1"/>
    <xf numFmtId="164" fontId="5" fillId="0" borderId="0" xfId="1" applyNumberFormat="1" applyFont="1" applyBorder="1" applyAlignment="1">
      <alignment horizontal="right"/>
    </xf>
    <xf numFmtId="164" fontId="5" fillId="0" borderId="0" xfId="5" applyNumberFormat="1" applyFont="1" applyFill="1" applyBorder="1"/>
    <xf numFmtId="164" fontId="4" fillId="0" borderId="11" xfId="2" applyNumberFormat="1" applyFont="1" applyBorder="1"/>
    <xf numFmtId="164" fontId="5" fillId="0" borderId="0" xfId="6" applyNumberFormat="1" applyFont="1" applyBorder="1"/>
    <xf numFmtId="165" fontId="5" fillId="0" borderId="1" xfId="1" applyNumberFormat="1" applyFont="1" applyFill="1" applyBorder="1" applyAlignment="1">
      <alignment horizontal="right"/>
    </xf>
    <xf numFmtId="164" fontId="4" fillId="0" borderId="0" xfId="5" applyNumberFormat="1" applyFont="1" applyFill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1" xfId="2" applyNumberFormat="1" applyFont="1" applyBorder="1"/>
    <xf numFmtId="164" fontId="5" fillId="0" borderId="1" xfId="2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5" fillId="0" borderId="1" xfId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1" xfId="2" applyFont="1" applyFill="1" applyBorder="1" applyAlignment="1">
      <alignment horizontal="right"/>
    </xf>
    <xf numFmtId="0" fontId="4" fillId="0" borderId="1" xfId="2" applyFont="1" applyBorder="1"/>
    <xf numFmtId="0" fontId="4" fillId="0" borderId="1" xfId="0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164" fontId="4" fillId="0" borderId="6" xfId="2" applyNumberFormat="1" applyFont="1" applyBorder="1"/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4" fillId="0" borderId="11" xfId="3" applyNumberFormat="1" applyFont="1" applyBorder="1" applyAlignment="1"/>
    <xf numFmtId="164" fontId="5" fillId="0" borderId="11" xfId="2" applyNumberFormat="1" applyFont="1" applyBorder="1"/>
    <xf numFmtId="164" fontId="5" fillId="0" borderId="1" xfId="2" applyNumberFormat="1" applyFont="1" applyBorder="1"/>
    <xf numFmtId="164" fontId="5" fillId="0" borderId="11" xfId="1" applyNumberFormat="1" applyFont="1" applyBorder="1" applyAlignment="1">
      <alignment horizontal="right"/>
    </xf>
    <xf numFmtId="164" fontId="4" fillId="0" borderId="11" xfId="4" quotePrefix="1" applyNumberFormat="1" applyFont="1" applyBorder="1" applyAlignment="1"/>
    <xf numFmtId="164" fontId="5" fillId="0" borderId="11" xfId="6" applyNumberFormat="1" applyFont="1" applyBorder="1"/>
    <xf numFmtId="1" fontId="4" fillId="0" borderId="11" xfId="3" applyNumberFormat="1" applyFont="1" applyBorder="1" applyAlignment="1"/>
    <xf numFmtId="164" fontId="5" fillId="0" borderId="11" xfId="3" applyNumberFormat="1" applyFont="1" applyBorder="1" applyAlignment="1"/>
    <xf numFmtId="1" fontId="5" fillId="0" borderId="11" xfId="3" applyNumberFormat="1" applyFont="1" applyBorder="1" applyAlignment="1"/>
    <xf numFmtId="164" fontId="4" fillId="0" borderId="11" xfId="1" applyNumberFormat="1" applyFont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12" applyFont="1"/>
    <xf numFmtId="0" fontId="4" fillId="0" borderId="0" xfId="0" applyFont="1" applyAlignment="1">
      <alignment vertical="center"/>
    </xf>
    <xf numFmtId="164" fontId="4" fillId="0" borderId="11" xfId="2" applyNumberFormat="1" applyFont="1" applyBorder="1" applyAlignment="1">
      <alignment horizontal="left"/>
    </xf>
    <xf numFmtId="164" fontId="4" fillId="0" borderId="11" xfId="6" applyNumberFormat="1" applyFont="1" applyBorder="1" applyAlignment="1">
      <alignment horizontal="left"/>
    </xf>
    <xf numFmtId="164" fontId="5" fillId="0" borderId="11" xfId="6" applyNumberFormat="1" applyFont="1" applyBorder="1" applyAlignment="1">
      <alignment horizontal="left"/>
    </xf>
    <xf numFmtId="164" fontId="5" fillId="0" borderId="1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165" fontId="5" fillId="0" borderId="1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/>
    </xf>
    <xf numFmtId="164" fontId="4" fillId="0" borderId="0" xfId="2" applyNumberFormat="1" applyFont="1" applyFill="1" applyBorder="1"/>
    <xf numFmtId="164" fontId="4" fillId="0" borderId="5" xfId="3" applyNumberFormat="1" applyFont="1" applyBorder="1" applyAlignment="1"/>
    <xf numFmtId="165" fontId="4" fillId="0" borderId="1" xfId="0" applyNumberFormat="1" applyFont="1" applyFill="1" applyBorder="1" applyAlignment="1">
      <alignment horizontal="right"/>
    </xf>
    <xf numFmtId="1" fontId="4" fillId="0" borderId="11" xfId="3" quotePrefix="1" applyNumberFormat="1" applyFont="1" applyBorder="1" applyAlignment="1"/>
    <xf numFmtId="164" fontId="4" fillId="0" borderId="11" xfId="6" quotePrefix="1" applyNumberFormat="1" applyFont="1" applyBorder="1"/>
    <xf numFmtId="0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1" xfId="6" quotePrefix="1" applyNumberFormat="1" applyFont="1" applyBorder="1" applyAlignment="1">
      <alignment horizontal="left"/>
    </xf>
    <xf numFmtId="165" fontId="4" fillId="0" borderId="1" xfId="2" applyNumberFormat="1" applyFont="1" applyBorder="1"/>
    <xf numFmtId="164" fontId="4" fillId="0" borderId="2" xfId="2" applyNumberFormat="1" applyFont="1" applyBorder="1"/>
    <xf numFmtId="164" fontId="5" fillId="0" borderId="8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0" xfId="3" applyNumberFormat="1" applyFont="1" applyBorder="1" applyAlignment="1">
      <alignment horizontal="left"/>
    </xf>
    <xf numFmtId="164" fontId="4" fillId="0" borderId="11" xfId="3" applyNumberFormat="1" applyFont="1" applyBorder="1" applyAlignment="1">
      <alignment horizontal="left"/>
    </xf>
    <xf numFmtId="166" fontId="5" fillId="0" borderId="1" xfId="1" applyNumberFormat="1" applyFont="1" applyBorder="1" applyAlignment="1">
      <alignment horizontal="right"/>
    </xf>
    <xf numFmtId="164" fontId="4" fillId="0" borderId="11" xfId="1" applyNumberFormat="1" applyFont="1" applyFill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4" fontId="5" fillId="0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7"/>
    <cellStyle name="Normal 3" xfId="9"/>
    <cellStyle name="Normal 4" xfId="10"/>
    <cellStyle name="Normal 5" xfId="11"/>
    <cellStyle name="Normal_221-04" xfId="6"/>
    <cellStyle name="Normal_221-05" xfId="8"/>
    <cellStyle name="Normal_221-08" xfId="3"/>
    <cellStyle name="Normal_97-04" xfId="12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3"/>
  <sheetViews>
    <sheetView tabSelected="1" zoomScaleNormal="100" zoomScaleSheetLayoutView="100" workbookViewId="0">
      <selection activeCell="O1" sqref="O1"/>
    </sheetView>
  </sheetViews>
  <sheetFormatPr baseColWidth="10" defaultColWidth="11.42578125" defaultRowHeight="12.75" x14ac:dyDescent="0.2"/>
  <cols>
    <col min="1" max="1" width="33.7109375" style="1" customWidth="1"/>
    <col min="2" max="2" width="12" style="1" customWidth="1"/>
    <col min="3" max="3" width="12" style="7" customWidth="1"/>
    <col min="4" max="7" width="12" style="1" customWidth="1"/>
    <col min="8" max="8" width="11.42578125" style="2"/>
    <col min="9" max="9" width="11.7109375" style="1" bestFit="1" customWidth="1"/>
    <col min="10" max="16384" width="11.42578125" style="1"/>
  </cols>
  <sheetData>
    <row r="1" spans="1:16" ht="15" customHeight="1" x14ac:dyDescent="0.2">
      <c r="A1" s="103" t="s">
        <v>40</v>
      </c>
      <c r="B1" s="103"/>
      <c r="C1" s="103"/>
      <c r="D1" s="103"/>
      <c r="E1" s="103"/>
      <c r="F1" s="103"/>
      <c r="G1" s="103"/>
      <c r="P1" s="1" t="s">
        <v>44</v>
      </c>
    </row>
    <row r="2" spans="1:16" ht="15" customHeight="1" x14ac:dyDescent="0.2">
      <c r="A2" s="104" t="s">
        <v>51</v>
      </c>
      <c r="B2" s="104"/>
      <c r="C2" s="104"/>
      <c r="D2" s="104"/>
      <c r="E2" s="104"/>
      <c r="F2" s="104"/>
      <c r="G2" s="104"/>
    </row>
    <row r="3" spans="1:16" ht="12.6" customHeight="1" x14ac:dyDescent="0.2">
      <c r="A3" s="91"/>
      <c r="B3" s="92"/>
      <c r="C3" s="93"/>
      <c r="D3" s="92"/>
      <c r="E3" s="92"/>
      <c r="F3" s="92"/>
      <c r="G3" s="92"/>
    </row>
    <row r="4" spans="1:16" ht="24.95" customHeight="1" x14ac:dyDescent="0.2">
      <c r="A4" s="105" t="s">
        <v>39</v>
      </c>
      <c r="B4" s="108" t="s">
        <v>0</v>
      </c>
      <c r="C4" s="109"/>
      <c r="D4" s="109"/>
      <c r="E4" s="109"/>
      <c r="F4" s="109"/>
      <c r="G4" s="109"/>
    </row>
    <row r="5" spans="1:16" ht="24.95" customHeight="1" x14ac:dyDescent="0.2">
      <c r="A5" s="106"/>
      <c r="B5" s="110" t="s">
        <v>1</v>
      </c>
      <c r="C5" s="112" t="s">
        <v>6</v>
      </c>
      <c r="D5" s="108" t="s">
        <v>5</v>
      </c>
      <c r="E5" s="109"/>
      <c r="F5" s="109"/>
      <c r="G5" s="109"/>
    </row>
    <row r="6" spans="1:16" ht="24.95" customHeight="1" x14ac:dyDescent="0.2">
      <c r="A6" s="107"/>
      <c r="B6" s="111"/>
      <c r="C6" s="113"/>
      <c r="D6" s="16" t="s">
        <v>4</v>
      </c>
      <c r="E6" s="16" t="s">
        <v>3</v>
      </c>
      <c r="F6" s="16" t="s">
        <v>2</v>
      </c>
      <c r="G6" s="17" t="s">
        <v>7</v>
      </c>
    </row>
    <row r="7" spans="1:16" ht="12" customHeight="1" x14ac:dyDescent="0.2">
      <c r="A7" s="77"/>
      <c r="B7" s="75"/>
      <c r="C7" s="79"/>
      <c r="D7" s="76"/>
      <c r="E7" s="76"/>
      <c r="F7" s="76"/>
      <c r="G7" s="94"/>
    </row>
    <row r="8" spans="1:16" s="4" customFormat="1" ht="16.5" customHeight="1" x14ac:dyDescent="0.2">
      <c r="A8" s="11" t="s">
        <v>41</v>
      </c>
      <c r="B8" s="15">
        <f>SUM(D8:G8)</f>
        <v>7160</v>
      </c>
      <c r="C8" s="5">
        <f>SUM(C10,C16,C24:C31)</f>
        <v>100</v>
      </c>
      <c r="D8" s="12">
        <f>SUM(D10,D16,D24:D31)</f>
        <v>1644</v>
      </c>
      <c r="E8" s="12">
        <f>SUM(E10,E16,E24:E31)</f>
        <v>632</v>
      </c>
      <c r="F8" s="12">
        <f>SUM(F10,F16,F24:F31)</f>
        <v>4864</v>
      </c>
      <c r="G8" s="14">
        <f>SUM(G10,G16,G24:G31)</f>
        <v>20</v>
      </c>
      <c r="H8" s="3"/>
    </row>
    <row r="9" spans="1:16" s="4" customFormat="1" ht="16.5" customHeight="1" x14ac:dyDescent="0.2">
      <c r="A9" s="11"/>
      <c r="B9" s="15"/>
      <c r="C9" s="13"/>
      <c r="D9" s="12"/>
      <c r="E9" s="42"/>
      <c r="F9" s="14"/>
      <c r="G9" s="14"/>
      <c r="H9" s="3"/>
    </row>
    <row r="10" spans="1:16" s="4" customFormat="1" ht="16.5" customHeight="1" x14ac:dyDescent="0.2">
      <c r="A10" s="18" t="s">
        <v>9</v>
      </c>
      <c r="B10" s="15">
        <f>SUM(D10:G10)</f>
        <v>30</v>
      </c>
      <c r="C10" s="5">
        <f>B10/$B$8*100</f>
        <v>0.41899441340782123</v>
      </c>
      <c r="D10" s="12">
        <f>SUM(D12:D14)</f>
        <v>26</v>
      </c>
      <c r="E10" s="99">
        <f>SUM(E12:E14)</f>
        <v>0</v>
      </c>
      <c r="F10" s="12">
        <f>SUM(F12:F14)</f>
        <v>4</v>
      </c>
      <c r="G10" s="14">
        <f>SUM(G12:G14)</f>
        <v>0</v>
      </c>
      <c r="H10" s="3"/>
    </row>
    <row r="11" spans="1:16" s="4" customFormat="1" ht="16.5" customHeight="1" x14ac:dyDescent="0.2">
      <c r="A11" s="18"/>
      <c r="B11" s="15"/>
      <c r="C11" s="5"/>
      <c r="D11" s="12"/>
      <c r="E11" s="42"/>
      <c r="F11" s="12"/>
      <c r="G11" s="14"/>
      <c r="H11" s="3"/>
    </row>
    <row r="12" spans="1:16" s="4" customFormat="1" ht="16.5" customHeight="1" x14ac:dyDescent="0.2">
      <c r="A12" s="19" t="s">
        <v>10</v>
      </c>
      <c r="B12" s="12">
        <f t="shared" ref="B12:B14" si="0">SUM(D12:G12)</f>
        <v>2</v>
      </c>
      <c r="C12" s="5">
        <f t="shared" ref="C12:C31" si="1">B12/$B$8*100</f>
        <v>2.7932960893854747E-2</v>
      </c>
      <c r="D12" s="43">
        <v>2</v>
      </c>
      <c r="E12" s="101">
        <v>0</v>
      </c>
      <c r="F12" s="10">
        <v>0</v>
      </c>
      <c r="G12" s="21">
        <v>0</v>
      </c>
      <c r="H12" s="3"/>
    </row>
    <row r="13" spans="1:16" s="4" customFormat="1" ht="16.5" customHeight="1" x14ac:dyDescent="0.2">
      <c r="A13" s="19" t="s">
        <v>13</v>
      </c>
      <c r="B13" s="12">
        <f t="shared" si="0"/>
        <v>7</v>
      </c>
      <c r="C13" s="5">
        <f t="shared" si="1"/>
        <v>9.7765363128491628E-2</v>
      </c>
      <c r="D13" s="43">
        <v>6</v>
      </c>
      <c r="E13" s="101">
        <v>0</v>
      </c>
      <c r="F13" s="43">
        <v>1</v>
      </c>
      <c r="G13" s="21">
        <v>0</v>
      </c>
      <c r="H13" s="3"/>
    </row>
    <row r="14" spans="1:16" s="4" customFormat="1" ht="16.5" customHeight="1" x14ac:dyDescent="0.2">
      <c r="A14" s="19" t="s">
        <v>11</v>
      </c>
      <c r="B14" s="12">
        <f t="shared" si="0"/>
        <v>21</v>
      </c>
      <c r="C14" s="5">
        <f t="shared" si="1"/>
        <v>0.29329608938547486</v>
      </c>
      <c r="D14" s="43">
        <v>18</v>
      </c>
      <c r="E14" s="101">
        <v>0</v>
      </c>
      <c r="F14" s="43">
        <v>3</v>
      </c>
      <c r="G14" s="21">
        <v>0</v>
      </c>
      <c r="H14" s="3"/>
    </row>
    <row r="15" spans="1:16" s="4" customFormat="1" ht="16.5" customHeight="1" x14ac:dyDescent="0.2">
      <c r="A15" s="19"/>
      <c r="B15" s="12"/>
      <c r="C15" s="5"/>
      <c r="D15" s="43"/>
      <c r="E15" s="41"/>
      <c r="F15" s="43"/>
      <c r="G15" s="44"/>
      <c r="H15" s="3"/>
    </row>
    <row r="16" spans="1:16" s="4" customFormat="1" ht="16.5" customHeight="1" x14ac:dyDescent="0.2">
      <c r="A16" s="18" t="s">
        <v>12</v>
      </c>
      <c r="B16" s="15">
        <f>SUM(D16:G16)</f>
        <v>728</v>
      </c>
      <c r="C16" s="5">
        <f t="shared" si="1"/>
        <v>10.167597765363128</v>
      </c>
      <c r="D16" s="12">
        <f>SUM(D18:D22)</f>
        <v>353</v>
      </c>
      <c r="E16" s="12">
        <f>SUM(E18:E22)</f>
        <v>5</v>
      </c>
      <c r="F16" s="12">
        <f>SUM(F18:F22)</f>
        <v>365</v>
      </c>
      <c r="G16" s="14">
        <f>SUM(G18:G22)</f>
        <v>5</v>
      </c>
      <c r="H16" s="3"/>
    </row>
    <row r="17" spans="1:8" s="4" customFormat="1" ht="16.5" customHeight="1" x14ac:dyDescent="0.2">
      <c r="A17" s="29"/>
      <c r="B17" s="15"/>
      <c r="C17" s="5"/>
      <c r="D17" s="12"/>
      <c r="E17" s="42"/>
      <c r="F17" s="12"/>
      <c r="G17" s="14"/>
      <c r="H17" s="3"/>
    </row>
    <row r="18" spans="1:8" s="4" customFormat="1" ht="16.5" customHeight="1" x14ac:dyDescent="0.2">
      <c r="A18" s="19" t="s">
        <v>14</v>
      </c>
      <c r="B18" s="12">
        <f t="shared" ref="B18:B31" si="2">SUM(D18:G18)</f>
        <v>48</v>
      </c>
      <c r="C18" s="5">
        <f t="shared" si="1"/>
        <v>0.67039106145251393</v>
      </c>
      <c r="D18" s="43">
        <v>36</v>
      </c>
      <c r="E18" s="101">
        <v>0</v>
      </c>
      <c r="F18" s="43">
        <v>12</v>
      </c>
      <c r="G18" s="44">
        <v>0</v>
      </c>
      <c r="H18" s="3"/>
    </row>
    <row r="19" spans="1:8" s="4" customFormat="1" ht="16.5" customHeight="1" x14ac:dyDescent="0.2">
      <c r="A19" s="19" t="s">
        <v>15</v>
      </c>
      <c r="B19" s="12">
        <f t="shared" si="2"/>
        <v>81</v>
      </c>
      <c r="C19" s="5">
        <f t="shared" si="1"/>
        <v>1.1312849162011174</v>
      </c>
      <c r="D19" s="43">
        <v>62</v>
      </c>
      <c r="E19" s="101">
        <v>0</v>
      </c>
      <c r="F19" s="43">
        <v>19</v>
      </c>
      <c r="G19" s="44">
        <v>0</v>
      </c>
      <c r="H19" s="3"/>
    </row>
    <row r="20" spans="1:8" s="4" customFormat="1" ht="16.5" customHeight="1" x14ac:dyDescent="0.2">
      <c r="A20" s="19" t="s">
        <v>16</v>
      </c>
      <c r="B20" s="12">
        <f t="shared" si="2"/>
        <v>119</v>
      </c>
      <c r="C20" s="5">
        <f t="shared" si="1"/>
        <v>1.6620111731843574</v>
      </c>
      <c r="D20" s="43">
        <v>73</v>
      </c>
      <c r="E20" s="101">
        <v>0</v>
      </c>
      <c r="F20" s="43">
        <v>45</v>
      </c>
      <c r="G20" s="44">
        <v>1</v>
      </c>
      <c r="H20" s="3"/>
    </row>
    <row r="21" spans="1:8" s="4" customFormat="1" ht="16.5" customHeight="1" x14ac:dyDescent="0.2">
      <c r="A21" s="19" t="s">
        <v>18</v>
      </c>
      <c r="B21" s="12">
        <f t="shared" si="2"/>
        <v>219</v>
      </c>
      <c r="C21" s="5">
        <f t="shared" si="1"/>
        <v>3.058659217877095</v>
      </c>
      <c r="D21" s="43">
        <v>85</v>
      </c>
      <c r="E21" s="41">
        <v>4</v>
      </c>
      <c r="F21" s="43">
        <v>127</v>
      </c>
      <c r="G21" s="44">
        <v>3</v>
      </c>
      <c r="H21" s="3"/>
    </row>
    <row r="22" spans="1:8" s="4" customFormat="1" ht="16.5" customHeight="1" x14ac:dyDescent="0.2">
      <c r="A22" s="19" t="s">
        <v>17</v>
      </c>
      <c r="B22" s="12">
        <f t="shared" si="2"/>
        <v>261</v>
      </c>
      <c r="C22" s="5">
        <f t="shared" si="1"/>
        <v>3.6452513966480451</v>
      </c>
      <c r="D22" s="43">
        <v>97</v>
      </c>
      <c r="E22" s="41">
        <v>1</v>
      </c>
      <c r="F22" s="43">
        <v>162</v>
      </c>
      <c r="G22" s="44">
        <v>1</v>
      </c>
      <c r="H22" s="3"/>
    </row>
    <row r="23" spans="1:8" s="4" customFormat="1" ht="16.5" customHeight="1" x14ac:dyDescent="0.2">
      <c r="A23" s="19"/>
      <c r="B23" s="12"/>
      <c r="C23" s="5"/>
      <c r="D23" s="43"/>
      <c r="E23" s="41"/>
      <c r="F23" s="43"/>
      <c r="G23" s="44"/>
      <c r="H23" s="3"/>
    </row>
    <row r="24" spans="1:8" ht="16.5" customHeight="1" x14ac:dyDescent="0.2">
      <c r="A24" s="18" t="s">
        <v>19</v>
      </c>
      <c r="B24" s="12">
        <f t="shared" si="2"/>
        <v>1784</v>
      </c>
      <c r="C24" s="5">
        <f t="shared" si="1"/>
        <v>24.916201117318433</v>
      </c>
      <c r="D24" s="43">
        <v>477</v>
      </c>
      <c r="E24" s="41">
        <v>47</v>
      </c>
      <c r="F24" s="43">
        <v>1258</v>
      </c>
      <c r="G24" s="44">
        <v>2</v>
      </c>
    </row>
    <row r="25" spans="1:8" ht="16.5" customHeight="1" x14ac:dyDescent="0.2">
      <c r="A25" s="18" t="s">
        <v>20</v>
      </c>
      <c r="B25" s="12">
        <f t="shared" si="2"/>
        <v>1722</v>
      </c>
      <c r="C25" s="5">
        <f t="shared" si="1"/>
        <v>24.050279329608941</v>
      </c>
      <c r="D25" s="43">
        <v>355</v>
      </c>
      <c r="E25" s="41">
        <v>133</v>
      </c>
      <c r="F25" s="43">
        <v>1232</v>
      </c>
      <c r="G25" s="44">
        <v>2</v>
      </c>
    </row>
    <row r="26" spans="1:8" ht="16.5" customHeight="1" x14ac:dyDescent="0.2">
      <c r="A26" s="18" t="s">
        <v>21</v>
      </c>
      <c r="B26" s="12">
        <f t="shared" si="2"/>
        <v>1323</v>
      </c>
      <c r="C26" s="5">
        <f t="shared" si="1"/>
        <v>18.477653631284916</v>
      </c>
      <c r="D26" s="43">
        <v>207</v>
      </c>
      <c r="E26" s="41">
        <v>191</v>
      </c>
      <c r="F26" s="43">
        <v>922</v>
      </c>
      <c r="G26" s="44">
        <v>3</v>
      </c>
    </row>
    <row r="27" spans="1:8" ht="16.5" customHeight="1" x14ac:dyDescent="0.2">
      <c r="A27" s="18" t="s">
        <v>22</v>
      </c>
      <c r="B27" s="12">
        <f t="shared" si="2"/>
        <v>1039</v>
      </c>
      <c r="C27" s="5">
        <f t="shared" si="1"/>
        <v>14.511173184357542</v>
      </c>
      <c r="D27" s="43">
        <v>147</v>
      </c>
      <c r="E27" s="41">
        <v>167</v>
      </c>
      <c r="F27" s="43">
        <v>719</v>
      </c>
      <c r="G27" s="44">
        <v>6</v>
      </c>
    </row>
    <row r="28" spans="1:8" ht="16.5" customHeight="1" x14ac:dyDescent="0.2">
      <c r="A28" s="18" t="s">
        <v>23</v>
      </c>
      <c r="B28" s="12">
        <f t="shared" si="2"/>
        <v>473</v>
      </c>
      <c r="C28" s="5">
        <f t="shared" si="1"/>
        <v>6.606145251396649</v>
      </c>
      <c r="D28" s="43">
        <v>63</v>
      </c>
      <c r="E28" s="41">
        <v>81</v>
      </c>
      <c r="F28" s="43">
        <v>327</v>
      </c>
      <c r="G28" s="44">
        <v>2</v>
      </c>
    </row>
    <row r="29" spans="1:8" ht="16.5" customHeight="1" x14ac:dyDescent="0.2">
      <c r="A29" s="18" t="s">
        <v>24</v>
      </c>
      <c r="B29" s="12">
        <f t="shared" si="2"/>
        <v>54</v>
      </c>
      <c r="C29" s="5">
        <f t="shared" si="1"/>
        <v>0.75418994413407825</v>
      </c>
      <c r="D29" s="43">
        <v>10</v>
      </c>
      <c r="E29" s="41">
        <v>8</v>
      </c>
      <c r="F29" s="43">
        <v>36</v>
      </c>
      <c r="G29" s="44">
        <v>0</v>
      </c>
    </row>
    <row r="30" spans="1:8" ht="16.5" customHeight="1" x14ac:dyDescent="0.2">
      <c r="A30" s="18" t="s">
        <v>25</v>
      </c>
      <c r="B30" s="12">
        <f t="shared" si="2"/>
        <v>2</v>
      </c>
      <c r="C30" s="5">
        <f t="shared" si="1"/>
        <v>2.7932960893854747E-2</v>
      </c>
      <c r="D30" s="44">
        <v>1</v>
      </c>
      <c r="E30" s="43">
        <v>0</v>
      </c>
      <c r="F30" s="43">
        <v>1</v>
      </c>
      <c r="G30" s="44">
        <v>0</v>
      </c>
    </row>
    <row r="31" spans="1:8" ht="16.5" customHeight="1" x14ac:dyDescent="0.2">
      <c r="A31" s="18" t="s">
        <v>26</v>
      </c>
      <c r="B31" s="12">
        <f t="shared" si="2"/>
        <v>5</v>
      </c>
      <c r="C31" s="5">
        <f t="shared" si="1"/>
        <v>6.9832402234636867E-2</v>
      </c>
      <c r="D31" s="43">
        <v>5</v>
      </c>
      <c r="E31" s="44">
        <v>0</v>
      </c>
      <c r="F31" s="43">
        <v>0</v>
      </c>
      <c r="G31" s="44">
        <v>0</v>
      </c>
    </row>
    <row r="32" spans="1:8" ht="16.5" customHeight="1" x14ac:dyDescent="0.2">
      <c r="A32" s="18"/>
      <c r="B32" s="12"/>
      <c r="C32" s="5"/>
      <c r="D32" s="43"/>
      <c r="E32" s="41"/>
      <c r="F32" s="44"/>
      <c r="G32" s="44"/>
    </row>
    <row r="33" spans="1:16" ht="16.5" customHeight="1" x14ac:dyDescent="0.2">
      <c r="A33" s="36" t="s">
        <v>27</v>
      </c>
      <c r="B33" s="15">
        <f>SUM(D33:G33)</f>
        <v>283</v>
      </c>
      <c r="C33" s="23">
        <f>B33/$B$8*100</f>
        <v>3.9525139664804469</v>
      </c>
      <c r="D33" s="15">
        <f>SUM(D35,D39,D47:D52)</f>
        <v>60</v>
      </c>
      <c r="E33" s="15">
        <f>SUM(E35,E39,E47:E52)</f>
        <v>9</v>
      </c>
      <c r="F33" s="15">
        <f>SUM(F35,F39,F47:F52)</f>
        <v>213</v>
      </c>
      <c r="G33" s="24">
        <f>SUM(G35,G39,G47:G52)</f>
        <v>1</v>
      </c>
    </row>
    <row r="34" spans="1:16" ht="16.5" customHeight="1" x14ac:dyDescent="0.2">
      <c r="A34" s="32"/>
      <c r="B34" s="15"/>
      <c r="C34" s="23"/>
      <c r="D34" s="15"/>
      <c r="E34" s="46"/>
      <c r="F34" s="15"/>
      <c r="G34" s="24"/>
    </row>
    <row r="35" spans="1:16" s="4" customFormat="1" ht="16.5" customHeight="1" x14ac:dyDescent="0.2">
      <c r="A35" s="18" t="s">
        <v>9</v>
      </c>
      <c r="B35" s="15">
        <f>SUM(D35:G35)</f>
        <v>1</v>
      </c>
      <c r="C35" s="23">
        <f>B35/$B$8*100</f>
        <v>1.3966480446927373E-2</v>
      </c>
      <c r="D35" s="15">
        <f>SUM(D37:D37)</f>
        <v>0</v>
      </c>
      <c r="E35" s="99">
        <v>0</v>
      </c>
      <c r="F35" s="15">
        <f>SUM(F37:F37)</f>
        <v>1</v>
      </c>
      <c r="G35" s="24">
        <f>SUM(G37:G37)</f>
        <v>0</v>
      </c>
      <c r="H35" s="3"/>
    </row>
    <row r="36" spans="1:16" s="4" customFormat="1" ht="16.5" customHeight="1" x14ac:dyDescent="0.2">
      <c r="A36" s="29"/>
      <c r="B36" s="15"/>
      <c r="C36" s="23"/>
      <c r="D36" s="15"/>
      <c r="E36" s="46"/>
      <c r="F36" s="15"/>
      <c r="G36" s="28"/>
      <c r="H36" s="3"/>
    </row>
    <row r="37" spans="1:16" s="4" customFormat="1" ht="16.5" customHeight="1" x14ac:dyDescent="0.2">
      <c r="A37" s="19" t="s">
        <v>13</v>
      </c>
      <c r="B37" s="15">
        <f t="shared" ref="B37" si="3">SUM(D37:G37)</f>
        <v>1</v>
      </c>
      <c r="C37" s="23">
        <f t="shared" ref="C37" si="4">B37/$B$8*100</f>
        <v>1.3966480446927373E-2</v>
      </c>
      <c r="D37" s="43">
        <v>0</v>
      </c>
      <c r="E37" s="101">
        <v>0</v>
      </c>
      <c r="F37" s="43">
        <v>1</v>
      </c>
      <c r="G37" s="44">
        <v>0</v>
      </c>
      <c r="H37" s="3"/>
    </row>
    <row r="38" spans="1:16" s="4" customFormat="1" ht="16.5" customHeight="1" x14ac:dyDescent="0.2">
      <c r="A38" s="19"/>
      <c r="B38" s="15"/>
      <c r="C38" s="23"/>
      <c r="D38" s="43"/>
      <c r="E38" s="47"/>
      <c r="F38" s="43"/>
      <c r="G38" s="44"/>
      <c r="H38" s="3"/>
    </row>
    <row r="39" spans="1:16" s="4" customFormat="1" ht="16.5" customHeight="1" x14ac:dyDescent="0.2">
      <c r="A39" s="20" t="s">
        <v>12</v>
      </c>
      <c r="B39" s="15">
        <f>SUM(D39:G39)</f>
        <v>43</v>
      </c>
      <c r="C39" s="23">
        <f>B39/$B$8*100</f>
        <v>0.6005586592178771</v>
      </c>
      <c r="D39" s="15">
        <f>SUM(D41:D45)</f>
        <v>18</v>
      </c>
      <c r="E39" s="12">
        <f>SUM(E41:E45)</f>
        <v>1</v>
      </c>
      <c r="F39" s="15">
        <f>SUM(F41:F45)</f>
        <v>24</v>
      </c>
      <c r="G39" s="24">
        <f>SUM(G41:G45)</f>
        <v>0</v>
      </c>
      <c r="H39" s="3"/>
    </row>
    <row r="40" spans="1:16" s="4" customFormat="1" ht="16.5" customHeight="1" x14ac:dyDescent="0.2">
      <c r="A40" s="30"/>
      <c r="B40" s="15"/>
      <c r="C40" s="23"/>
      <c r="D40" s="15"/>
      <c r="E40" s="46"/>
      <c r="F40" s="15"/>
      <c r="G40" s="24"/>
      <c r="H40" s="3"/>
    </row>
    <row r="41" spans="1:16" s="4" customFormat="1" ht="16.5" customHeight="1" x14ac:dyDescent="0.2">
      <c r="A41" s="19" t="s">
        <v>14</v>
      </c>
      <c r="B41" s="15">
        <f>SUM(D41:G41)</f>
        <v>4</v>
      </c>
      <c r="C41" s="23">
        <f>B41/$B$8*100</f>
        <v>5.5865921787709494E-2</v>
      </c>
      <c r="D41" s="43">
        <v>2</v>
      </c>
      <c r="E41" s="101">
        <v>0</v>
      </c>
      <c r="F41" s="43">
        <v>2</v>
      </c>
      <c r="G41" s="44">
        <v>0</v>
      </c>
      <c r="H41" s="3"/>
    </row>
    <row r="42" spans="1:16" s="4" customFormat="1" ht="16.5" customHeight="1" x14ac:dyDescent="0.2">
      <c r="A42" s="19" t="s">
        <v>15</v>
      </c>
      <c r="B42" s="15">
        <f>SUM(D42:G42)</f>
        <v>4</v>
      </c>
      <c r="C42" s="23">
        <f>B42/$B$8*100</f>
        <v>5.5865921787709494E-2</v>
      </c>
      <c r="D42" s="43">
        <v>2</v>
      </c>
      <c r="E42" s="101">
        <v>0</v>
      </c>
      <c r="F42" s="43">
        <v>2</v>
      </c>
      <c r="G42" s="44">
        <v>0</v>
      </c>
      <c r="H42" s="3"/>
    </row>
    <row r="43" spans="1:16" s="4" customFormat="1" ht="16.5" customHeight="1" x14ac:dyDescent="0.2">
      <c r="A43" s="19" t="s">
        <v>16</v>
      </c>
      <c r="B43" s="15">
        <f>SUM(D43:G43)</f>
        <v>6</v>
      </c>
      <c r="C43" s="23">
        <f>B43/$B$8*100</f>
        <v>8.3798882681564241E-2</v>
      </c>
      <c r="D43" s="43">
        <v>4</v>
      </c>
      <c r="E43" s="101">
        <v>0</v>
      </c>
      <c r="F43" s="43">
        <v>2</v>
      </c>
      <c r="G43" s="44">
        <v>0</v>
      </c>
      <c r="H43" s="3"/>
    </row>
    <row r="44" spans="1:16" s="4" customFormat="1" ht="16.5" customHeight="1" x14ac:dyDescent="0.2">
      <c r="A44" s="19" t="s">
        <v>18</v>
      </c>
      <c r="B44" s="15">
        <f>SUM(D44:G44)</f>
        <v>11</v>
      </c>
      <c r="C44" s="23">
        <f>B44/$B$8*100</f>
        <v>0.15363128491620109</v>
      </c>
      <c r="D44" s="43">
        <v>6</v>
      </c>
      <c r="E44" s="43">
        <v>1</v>
      </c>
      <c r="F44" s="43">
        <v>4</v>
      </c>
      <c r="G44" s="44">
        <v>0</v>
      </c>
      <c r="H44" s="3"/>
    </row>
    <row r="45" spans="1:16" s="2" customFormat="1" ht="16.5" customHeight="1" x14ac:dyDescent="0.2">
      <c r="A45" s="19" t="s">
        <v>17</v>
      </c>
      <c r="B45" s="15">
        <f>SUM(D45:G45)</f>
        <v>18</v>
      </c>
      <c r="C45" s="23">
        <f>B45/$B$8*100</f>
        <v>0.25139664804469275</v>
      </c>
      <c r="D45" s="43">
        <v>4</v>
      </c>
      <c r="E45" s="43">
        <v>0</v>
      </c>
      <c r="F45" s="43">
        <v>14</v>
      </c>
      <c r="G45" s="44">
        <v>0</v>
      </c>
      <c r="I45" s="1"/>
      <c r="J45" s="1"/>
      <c r="K45" s="1"/>
      <c r="L45" s="1"/>
      <c r="M45" s="1"/>
      <c r="N45" s="1"/>
      <c r="O45" s="1"/>
      <c r="P45" s="1"/>
    </row>
    <row r="46" spans="1:16" s="2" customFormat="1" ht="16.5" customHeight="1" x14ac:dyDescent="0.2">
      <c r="A46" s="19"/>
      <c r="B46" s="15"/>
      <c r="C46" s="23"/>
      <c r="D46" s="43"/>
      <c r="E46" s="41"/>
      <c r="F46" s="43"/>
      <c r="G46" s="44"/>
      <c r="I46" s="1"/>
      <c r="J46" s="1"/>
      <c r="K46" s="1"/>
      <c r="L46" s="1"/>
      <c r="M46" s="1"/>
      <c r="N46" s="1"/>
      <c r="O46" s="1"/>
      <c r="P46" s="1"/>
    </row>
    <row r="47" spans="1:16" s="2" customFormat="1" ht="16.5" customHeight="1" x14ac:dyDescent="0.2">
      <c r="A47" s="20" t="s">
        <v>19</v>
      </c>
      <c r="B47" s="15">
        <f t="shared" ref="B47:B52" si="5">SUM(D47:G47)</f>
        <v>75</v>
      </c>
      <c r="C47" s="23">
        <f t="shared" ref="C47:C52" si="6">B47/$B$8*100</f>
        <v>1.0474860335195531</v>
      </c>
      <c r="D47" s="43">
        <v>7</v>
      </c>
      <c r="E47" s="41">
        <v>2</v>
      </c>
      <c r="F47" s="43">
        <v>66</v>
      </c>
      <c r="G47" s="44">
        <v>0</v>
      </c>
      <c r="I47" s="1"/>
      <c r="J47" s="1"/>
      <c r="K47" s="1"/>
      <c r="L47" s="1"/>
      <c r="M47" s="1"/>
      <c r="N47" s="1"/>
      <c r="O47" s="1"/>
      <c r="P47" s="1"/>
    </row>
    <row r="48" spans="1:16" s="2" customFormat="1" ht="16.5" customHeight="1" x14ac:dyDescent="0.2">
      <c r="A48" s="20" t="s">
        <v>20</v>
      </c>
      <c r="B48" s="15">
        <f t="shared" si="5"/>
        <v>55</v>
      </c>
      <c r="C48" s="23">
        <f t="shared" si="6"/>
        <v>0.76815642458100553</v>
      </c>
      <c r="D48" s="43">
        <v>14</v>
      </c>
      <c r="E48" s="41">
        <v>3</v>
      </c>
      <c r="F48" s="43">
        <v>38</v>
      </c>
      <c r="G48" s="44">
        <v>0</v>
      </c>
      <c r="I48" s="1"/>
      <c r="J48" s="1"/>
      <c r="K48" s="1"/>
      <c r="L48" s="1"/>
      <c r="M48" s="1"/>
      <c r="N48" s="1"/>
      <c r="O48" s="1"/>
      <c r="P48" s="1"/>
    </row>
    <row r="49" spans="1:16" s="2" customFormat="1" ht="16.5" customHeight="1" x14ac:dyDescent="0.2">
      <c r="A49" s="20" t="s">
        <v>21</v>
      </c>
      <c r="B49" s="15">
        <f t="shared" si="5"/>
        <v>58</v>
      </c>
      <c r="C49" s="23">
        <f t="shared" si="6"/>
        <v>0.81005586592178769</v>
      </c>
      <c r="D49" s="43">
        <v>12</v>
      </c>
      <c r="E49" s="41">
        <v>1</v>
      </c>
      <c r="F49" s="43">
        <v>45</v>
      </c>
      <c r="G49" s="44">
        <v>0</v>
      </c>
      <c r="I49" s="1"/>
      <c r="J49" s="1"/>
      <c r="K49" s="1"/>
      <c r="L49" s="1"/>
      <c r="M49" s="1"/>
      <c r="N49" s="1"/>
      <c r="O49" s="1"/>
      <c r="P49" s="1"/>
    </row>
    <row r="50" spans="1:16" s="2" customFormat="1" ht="16.5" customHeight="1" x14ac:dyDescent="0.2">
      <c r="A50" s="20" t="s">
        <v>22</v>
      </c>
      <c r="B50" s="15">
        <f t="shared" si="5"/>
        <v>31</v>
      </c>
      <c r="C50" s="23">
        <f t="shared" si="6"/>
        <v>0.43296089385474856</v>
      </c>
      <c r="D50" s="43">
        <v>4</v>
      </c>
      <c r="E50" s="41">
        <v>1</v>
      </c>
      <c r="F50" s="43">
        <v>25</v>
      </c>
      <c r="G50" s="44">
        <v>1</v>
      </c>
      <c r="I50" s="1"/>
      <c r="J50" s="1"/>
      <c r="K50" s="1"/>
      <c r="L50" s="1"/>
      <c r="M50" s="1"/>
      <c r="N50" s="1"/>
      <c r="O50" s="1"/>
      <c r="P50" s="1"/>
    </row>
    <row r="51" spans="1:16" s="2" customFormat="1" ht="16.5" customHeight="1" x14ac:dyDescent="0.2">
      <c r="A51" s="20" t="s">
        <v>23</v>
      </c>
      <c r="B51" s="15">
        <f t="shared" si="5"/>
        <v>16</v>
      </c>
      <c r="C51" s="23">
        <f t="shared" si="6"/>
        <v>0.22346368715083798</v>
      </c>
      <c r="D51" s="43">
        <v>4</v>
      </c>
      <c r="E51" s="43">
        <v>0</v>
      </c>
      <c r="F51" s="43">
        <v>12</v>
      </c>
      <c r="G51" s="44">
        <v>0</v>
      </c>
      <c r="I51" s="1"/>
      <c r="J51" s="1"/>
      <c r="K51" s="1"/>
      <c r="L51" s="1"/>
      <c r="M51" s="1"/>
      <c r="N51" s="1"/>
      <c r="O51" s="1"/>
      <c r="P51" s="1"/>
    </row>
    <row r="52" spans="1:16" s="2" customFormat="1" ht="16.5" customHeight="1" x14ac:dyDescent="0.2">
      <c r="A52" s="20" t="s">
        <v>24</v>
      </c>
      <c r="B52" s="15">
        <f t="shared" si="5"/>
        <v>4</v>
      </c>
      <c r="C52" s="23">
        <f t="shared" si="6"/>
        <v>5.5865921787709494E-2</v>
      </c>
      <c r="D52" s="43">
        <v>1</v>
      </c>
      <c r="E52" s="43">
        <v>1</v>
      </c>
      <c r="F52" s="43">
        <v>2</v>
      </c>
      <c r="G52" s="44">
        <v>0</v>
      </c>
      <c r="I52" s="1"/>
      <c r="J52" s="1"/>
      <c r="K52" s="1"/>
      <c r="L52" s="1"/>
      <c r="M52" s="1"/>
      <c r="N52" s="1"/>
      <c r="O52" s="1"/>
      <c r="P52" s="1"/>
    </row>
    <row r="53" spans="1:16" s="2" customFormat="1" ht="15" customHeight="1" x14ac:dyDescent="0.2">
      <c r="A53" s="103" t="s">
        <v>40</v>
      </c>
      <c r="B53" s="103"/>
      <c r="C53" s="103"/>
      <c r="D53" s="103"/>
      <c r="E53" s="103"/>
      <c r="F53" s="103"/>
      <c r="G53" s="103"/>
      <c r="I53" s="1"/>
      <c r="J53" s="1"/>
      <c r="K53" s="1"/>
      <c r="L53" s="1"/>
      <c r="M53" s="1"/>
      <c r="N53" s="1"/>
      <c r="O53" s="1"/>
      <c r="P53" s="1"/>
    </row>
    <row r="54" spans="1:16" s="2" customFormat="1" ht="15" customHeight="1" x14ac:dyDescent="0.2">
      <c r="A54" s="104" t="s">
        <v>51</v>
      </c>
      <c r="B54" s="104"/>
      <c r="C54" s="104"/>
      <c r="D54" s="104"/>
      <c r="E54" s="104"/>
      <c r="F54" s="104"/>
      <c r="G54" s="104"/>
      <c r="I54" s="1"/>
      <c r="J54" s="1"/>
      <c r="K54" s="1"/>
      <c r="L54" s="1"/>
      <c r="M54" s="1"/>
      <c r="N54" s="1"/>
      <c r="O54" s="1"/>
      <c r="P54" s="1"/>
    </row>
    <row r="55" spans="1:16" s="2" customFormat="1" ht="12.6" customHeight="1" x14ac:dyDescent="0.2">
      <c r="A55" s="91"/>
      <c r="B55" s="92"/>
      <c r="C55" s="93"/>
      <c r="D55" s="92"/>
      <c r="E55" s="92"/>
      <c r="F55" s="92"/>
      <c r="G55" s="92"/>
      <c r="I55" s="1"/>
      <c r="J55" s="1"/>
      <c r="K55" s="1"/>
      <c r="L55" s="1"/>
      <c r="M55" s="1"/>
      <c r="N55" s="1"/>
      <c r="O55" s="1"/>
      <c r="P55" s="1"/>
    </row>
    <row r="56" spans="1:16" s="2" customFormat="1" ht="24.95" customHeight="1" x14ac:dyDescent="0.2">
      <c r="A56" s="105" t="s">
        <v>39</v>
      </c>
      <c r="B56" s="108" t="s">
        <v>0</v>
      </c>
      <c r="C56" s="109"/>
      <c r="D56" s="109"/>
      <c r="E56" s="109"/>
      <c r="F56" s="109"/>
      <c r="G56" s="109"/>
      <c r="I56" s="1"/>
      <c r="J56" s="1"/>
      <c r="K56" s="1"/>
      <c r="L56" s="1"/>
      <c r="M56" s="1"/>
      <c r="N56" s="1"/>
      <c r="O56" s="1"/>
      <c r="P56" s="1"/>
    </row>
    <row r="57" spans="1:16" s="2" customFormat="1" ht="24.95" customHeight="1" x14ac:dyDescent="0.2">
      <c r="A57" s="106"/>
      <c r="B57" s="110" t="s">
        <v>1</v>
      </c>
      <c r="C57" s="112" t="s">
        <v>6</v>
      </c>
      <c r="D57" s="108" t="s">
        <v>5</v>
      </c>
      <c r="E57" s="109"/>
      <c r="F57" s="109"/>
      <c r="G57" s="109"/>
      <c r="I57" s="1"/>
      <c r="J57" s="1"/>
      <c r="K57" s="1"/>
      <c r="L57" s="1"/>
      <c r="M57" s="1"/>
      <c r="N57" s="1"/>
      <c r="O57" s="1"/>
      <c r="P57" s="1"/>
    </row>
    <row r="58" spans="1:16" s="2" customFormat="1" ht="24.95" customHeight="1" x14ac:dyDescent="0.2">
      <c r="A58" s="107"/>
      <c r="B58" s="111"/>
      <c r="C58" s="113"/>
      <c r="D58" s="16" t="s">
        <v>4</v>
      </c>
      <c r="E58" s="16" t="s">
        <v>3</v>
      </c>
      <c r="F58" s="16" t="s">
        <v>2</v>
      </c>
      <c r="G58" s="17" t="s">
        <v>7</v>
      </c>
      <c r="I58" s="1"/>
      <c r="J58" s="1"/>
      <c r="K58" s="1"/>
      <c r="L58" s="1"/>
      <c r="M58" s="1"/>
      <c r="N58" s="1"/>
      <c r="O58" s="1"/>
      <c r="P58" s="1"/>
    </row>
    <row r="59" spans="1:16" s="2" customFormat="1" ht="16.5" customHeight="1" x14ac:dyDescent="0.2">
      <c r="A59" s="77"/>
      <c r="B59" s="75"/>
      <c r="C59" s="79"/>
      <c r="D59" s="76"/>
      <c r="E59" s="76"/>
      <c r="F59" s="76"/>
      <c r="G59" s="94"/>
      <c r="I59" s="1"/>
      <c r="J59" s="1"/>
      <c r="K59" s="1"/>
      <c r="L59" s="1"/>
      <c r="M59" s="1"/>
      <c r="N59" s="1"/>
      <c r="O59" s="1"/>
      <c r="P59" s="1"/>
    </row>
    <row r="60" spans="1:16" s="2" customFormat="1" ht="16.5" customHeight="1" x14ac:dyDescent="0.2">
      <c r="A60" s="36" t="s">
        <v>28</v>
      </c>
      <c r="B60" s="15">
        <f>SUM(D60:G60)</f>
        <v>321</v>
      </c>
      <c r="C60" s="23">
        <f>B60/$B$8*100</f>
        <v>4.483240223463687</v>
      </c>
      <c r="D60" s="15">
        <f>SUM(D62,D66,D74:D79)</f>
        <v>47</v>
      </c>
      <c r="E60" s="15">
        <f t="shared" ref="E60:G60" si="7">SUM(E62,E66,E74:E79)</f>
        <v>21</v>
      </c>
      <c r="F60" s="15">
        <f t="shared" si="7"/>
        <v>253</v>
      </c>
      <c r="G60" s="24">
        <f t="shared" si="7"/>
        <v>0</v>
      </c>
      <c r="I60" s="1"/>
      <c r="J60" s="1"/>
      <c r="K60" s="1"/>
      <c r="L60" s="1"/>
      <c r="M60" s="1"/>
      <c r="N60" s="1"/>
      <c r="O60" s="1"/>
      <c r="P60" s="1"/>
    </row>
    <row r="61" spans="1:16" ht="16.5" customHeight="1" x14ac:dyDescent="0.2">
      <c r="A61" s="32"/>
      <c r="B61" s="15"/>
      <c r="C61" s="23"/>
      <c r="D61" s="15"/>
      <c r="E61" s="46"/>
      <c r="F61" s="15"/>
      <c r="G61" s="24"/>
    </row>
    <row r="62" spans="1:16" ht="16.5" customHeight="1" x14ac:dyDescent="0.2">
      <c r="A62" s="18" t="s">
        <v>9</v>
      </c>
      <c r="B62" s="15">
        <f>SUM(D62:G62)</f>
        <v>3</v>
      </c>
      <c r="C62" s="5">
        <f>B62/$B$8*100</f>
        <v>4.189944134078212E-2</v>
      </c>
      <c r="D62" s="56">
        <f>SUM(D64)</f>
        <v>3</v>
      </c>
      <c r="E62" s="56">
        <f t="shared" ref="E62:F62" si="8">SUM(E64)</f>
        <v>0</v>
      </c>
      <c r="F62" s="56">
        <f t="shared" si="8"/>
        <v>0</v>
      </c>
      <c r="G62" s="28">
        <f>SUM(G64)</f>
        <v>0</v>
      </c>
    </row>
    <row r="63" spans="1:16" ht="16.5" customHeight="1" x14ac:dyDescent="0.2">
      <c r="A63" s="57"/>
      <c r="B63" s="15"/>
      <c r="C63" s="5"/>
      <c r="D63" s="56"/>
      <c r="E63" s="15"/>
      <c r="F63" s="15"/>
      <c r="G63" s="28"/>
    </row>
    <row r="64" spans="1:16" ht="16.5" customHeight="1" x14ac:dyDescent="0.2">
      <c r="A64" s="61" t="s">
        <v>11</v>
      </c>
      <c r="B64" s="15">
        <f t="shared" ref="B64:B72" si="9">SUM(D64:G64)</f>
        <v>3</v>
      </c>
      <c r="C64" s="5">
        <f t="shared" ref="C64:C72" si="10">B64/$B$8*100</f>
        <v>4.189944134078212E-2</v>
      </c>
      <c r="D64" s="66">
        <v>3</v>
      </c>
      <c r="E64" s="101">
        <v>0</v>
      </c>
      <c r="F64" s="10">
        <v>0</v>
      </c>
      <c r="G64" s="68">
        <v>0</v>
      </c>
    </row>
    <row r="65" spans="1:8" ht="16.5" customHeight="1" x14ac:dyDescent="0.2">
      <c r="A65" s="61"/>
      <c r="B65" s="15"/>
      <c r="C65" s="5"/>
      <c r="D65" s="66"/>
      <c r="E65" s="99"/>
      <c r="F65" s="10"/>
      <c r="G65" s="68"/>
    </row>
    <row r="66" spans="1:8" ht="16.5" customHeight="1" x14ac:dyDescent="0.2">
      <c r="A66" s="57" t="s">
        <v>12</v>
      </c>
      <c r="B66" s="15">
        <f>SUM(D66:G66)</f>
        <v>35</v>
      </c>
      <c r="C66" s="23">
        <f t="shared" si="10"/>
        <v>0.48882681564245811</v>
      </c>
      <c r="D66" s="56">
        <f>SUM(D68:D72)</f>
        <v>14</v>
      </c>
      <c r="E66" s="102" t="s">
        <v>55</v>
      </c>
      <c r="F66" s="15">
        <f>SUM(F68:F72)</f>
        <v>21</v>
      </c>
      <c r="G66" s="28">
        <f>SUM(G68:G72)</f>
        <v>0</v>
      </c>
    </row>
    <row r="67" spans="1:8" ht="16.5" customHeight="1" x14ac:dyDescent="0.2">
      <c r="A67" s="61"/>
      <c r="B67" s="15"/>
      <c r="C67" s="5"/>
      <c r="D67" s="66"/>
      <c r="E67" s="99"/>
      <c r="F67" s="10"/>
      <c r="G67" s="68"/>
    </row>
    <row r="68" spans="1:8" ht="16.5" customHeight="1" x14ac:dyDescent="0.2">
      <c r="A68" s="61" t="s">
        <v>14</v>
      </c>
      <c r="B68" s="15">
        <f t="shared" si="9"/>
        <v>1</v>
      </c>
      <c r="C68" s="5">
        <f t="shared" si="10"/>
        <v>1.3966480446927373E-2</v>
      </c>
      <c r="D68" s="66">
        <v>0</v>
      </c>
      <c r="E68" s="101">
        <v>0</v>
      </c>
      <c r="F68" s="10">
        <v>1</v>
      </c>
      <c r="G68" s="68">
        <v>0</v>
      </c>
    </row>
    <row r="69" spans="1:8" ht="16.5" customHeight="1" x14ac:dyDescent="0.2">
      <c r="A69" s="61" t="s">
        <v>15</v>
      </c>
      <c r="B69" s="15">
        <f t="shared" si="9"/>
        <v>3</v>
      </c>
      <c r="C69" s="5">
        <f t="shared" si="10"/>
        <v>4.189944134078212E-2</v>
      </c>
      <c r="D69" s="67">
        <v>3</v>
      </c>
      <c r="E69" s="101">
        <v>0</v>
      </c>
      <c r="F69" s="43">
        <v>0</v>
      </c>
      <c r="G69" s="68">
        <v>0</v>
      </c>
    </row>
    <row r="70" spans="1:8" ht="16.5" customHeight="1" x14ac:dyDescent="0.2">
      <c r="A70" s="61" t="s">
        <v>16</v>
      </c>
      <c r="B70" s="15">
        <f t="shared" si="9"/>
        <v>7</v>
      </c>
      <c r="C70" s="5">
        <f t="shared" si="10"/>
        <v>9.7765363128491628E-2</v>
      </c>
      <c r="D70" s="67">
        <v>4</v>
      </c>
      <c r="E70" s="101">
        <v>0</v>
      </c>
      <c r="F70" s="43">
        <v>3</v>
      </c>
      <c r="G70" s="68">
        <v>0</v>
      </c>
    </row>
    <row r="71" spans="1:8" ht="16.5" customHeight="1" x14ac:dyDescent="0.2">
      <c r="A71" s="61" t="s">
        <v>18</v>
      </c>
      <c r="B71" s="15">
        <f t="shared" si="9"/>
        <v>13</v>
      </c>
      <c r="C71" s="5">
        <f t="shared" si="10"/>
        <v>0.18156424581005587</v>
      </c>
      <c r="D71" s="67">
        <v>5</v>
      </c>
      <c r="E71" s="5">
        <v>0</v>
      </c>
      <c r="F71" s="43">
        <v>8</v>
      </c>
      <c r="G71" s="68">
        <v>0</v>
      </c>
    </row>
    <row r="72" spans="1:8" ht="16.5" customHeight="1" x14ac:dyDescent="0.2">
      <c r="A72" s="61" t="s">
        <v>17</v>
      </c>
      <c r="B72" s="15">
        <f t="shared" si="9"/>
        <v>11</v>
      </c>
      <c r="C72" s="5">
        <f t="shared" si="10"/>
        <v>0.15363128491620109</v>
      </c>
      <c r="D72" s="67">
        <v>2</v>
      </c>
      <c r="E72" s="5">
        <v>0</v>
      </c>
      <c r="F72" s="43">
        <v>9</v>
      </c>
      <c r="G72" s="68">
        <v>0</v>
      </c>
    </row>
    <row r="73" spans="1:8" ht="16.5" customHeight="1" x14ac:dyDescent="0.2">
      <c r="A73" s="61"/>
      <c r="B73" s="15"/>
      <c r="C73" s="5"/>
      <c r="D73" s="67"/>
      <c r="E73" s="41"/>
      <c r="F73" s="43"/>
      <c r="G73" s="68"/>
    </row>
    <row r="74" spans="1:8" ht="16.5" customHeight="1" x14ac:dyDescent="0.2">
      <c r="A74" s="57" t="s">
        <v>19</v>
      </c>
      <c r="B74" s="15">
        <f t="shared" ref="B74:B79" si="11">SUM(D74:G74)</f>
        <v>81</v>
      </c>
      <c r="C74" s="5">
        <f t="shared" ref="C74:C79" si="12">B74/$B$8*100</f>
        <v>1.1312849162011174</v>
      </c>
      <c r="D74" s="67">
        <v>15</v>
      </c>
      <c r="E74" s="41">
        <v>1</v>
      </c>
      <c r="F74" s="43">
        <v>65</v>
      </c>
      <c r="G74" s="68">
        <v>0</v>
      </c>
    </row>
    <row r="75" spans="1:8" ht="16.5" customHeight="1" x14ac:dyDescent="0.2">
      <c r="A75" s="57" t="s">
        <v>20</v>
      </c>
      <c r="B75" s="15">
        <f t="shared" si="11"/>
        <v>75</v>
      </c>
      <c r="C75" s="5">
        <f t="shared" si="12"/>
        <v>1.0474860335195531</v>
      </c>
      <c r="D75" s="67">
        <v>6</v>
      </c>
      <c r="E75" s="41">
        <v>6</v>
      </c>
      <c r="F75" s="43">
        <v>63</v>
      </c>
      <c r="G75" s="45">
        <v>0</v>
      </c>
    </row>
    <row r="76" spans="1:8" ht="16.5" customHeight="1" x14ac:dyDescent="0.2">
      <c r="A76" s="57" t="s">
        <v>21</v>
      </c>
      <c r="B76" s="15">
        <f t="shared" si="11"/>
        <v>56</v>
      </c>
      <c r="C76" s="5">
        <f t="shared" si="12"/>
        <v>0.78212290502793302</v>
      </c>
      <c r="D76" s="67">
        <v>4</v>
      </c>
      <c r="E76" s="41">
        <v>7</v>
      </c>
      <c r="F76" s="43">
        <v>45</v>
      </c>
      <c r="G76" s="45">
        <v>0</v>
      </c>
    </row>
    <row r="77" spans="1:8" s="4" customFormat="1" ht="16.5" customHeight="1" x14ac:dyDescent="0.2">
      <c r="A77" s="57" t="s">
        <v>22</v>
      </c>
      <c r="B77" s="15">
        <f t="shared" si="11"/>
        <v>48</v>
      </c>
      <c r="C77" s="5">
        <f t="shared" si="12"/>
        <v>0.67039106145251393</v>
      </c>
      <c r="D77" s="67">
        <v>4</v>
      </c>
      <c r="E77" s="41">
        <v>4</v>
      </c>
      <c r="F77" s="43">
        <v>40</v>
      </c>
      <c r="G77" s="45">
        <v>0</v>
      </c>
      <c r="H77" s="3"/>
    </row>
    <row r="78" spans="1:8" s="4" customFormat="1" ht="16.5" customHeight="1" x14ac:dyDescent="0.2">
      <c r="A78" s="57" t="s">
        <v>23</v>
      </c>
      <c r="B78" s="15">
        <f t="shared" si="11"/>
        <v>20</v>
      </c>
      <c r="C78" s="5">
        <f t="shared" si="12"/>
        <v>0.27932960893854747</v>
      </c>
      <c r="D78" s="67">
        <v>1</v>
      </c>
      <c r="E78" s="41">
        <v>3</v>
      </c>
      <c r="F78" s="43">
        <v>16</v>
      </c>
      <c r="G78" s="45">
        <v>0</v>
      </c>
      <c r="H78" s="3"/>
    </row>
    <row r="79" spans="1:8" s="4" customFormat="1" ht="16.5" customHeight="1" x14ac:dyDescent="0.2">
      <c r="A79" s="57" t="s">
        <v>24</v>
      </c>
      <c r="B79" s="15">
        <f t="shared" si="11"/>
        <v>3</v>
      </c>
      <c r="C79" s="5">
        <f t="shared" si="12"/>
        <v>4.189944134078212E-2</v>
      </c>
      <c r="D79" s="67">
        <v>0</v>
      </c>
      <c r="E79" s="43">
        <v>0</v>
      </c>
      <c r="F79" s="43">
        <v>3</v>
      </c>
      <c r="G79" s="45">
        <v>0</v>
      </c>
      <c r="H79" s="3"/>
    </row>
    <row r="80" spans="1:8" s="4" customFormat="1" ht="16.5" customHeight="1" x14ac:dyDescent="0.2">
      <c r="A80" s="58"/>
      <c r="B80" s="59"/>
      <c r="C80" s="59"/>
      <c r="D80" s="58"/>
      <c r="E80" s="59"/>
      <c r="F80" s="59"/>
      <c r="H80" s="3"/>
    </row>
    <row r="81" spans="1:8" s="4" customFormat="1" ht="16.5" customHeight="1" x14ac:dyDescent="0.2">
      <c r="A81" s="38" t="s">
        <v>29</v>
      </c>
      <c r="B81" s="15">
        <f>SUM(D81:G81)</f>
        <v>746</v>
      </c>
      <c r="C81" s="5">
        <f>B81/$B$8*100</f>
        <v>10.418994413407821</v>
      </c>
      <c r="D81" s="60">
        <f>SUM(D83,D88,D96:D102)</f>
        <v>237</v>
      </c>
      <c r="E81" s="42">
        <f>SUM(E83,E88,E96:E102)</f>
        <v>66</v>
      </c>
      <c r="F81" s="12">
        <f>SUM(F83,F88,F96:F102)</f>
        <v>443</v>
      </c>
      <c r="G81" s="31">
        <f>SUM(G83,G88,G96:G102)</f>
        <v>0</v>
      </c>
      <c r="H81" s="3"/>
    </row>
    <row r="82" spans="1:8" s="4" customFormat="1" ht="16.5" customHeight="1" x14ac:dyDescent="0.2">
      <c r="A82" s="62"/>
      <c r="B82" s="15"/>
      <c r="C82" s="5"/>
      <c r="D82" s="60"/>
      <c r="E82" s="42"/>
      <c r="F82" s="12"/>
      <c r="G82" s="31"/>
      <c r="H82" s="3"/>
    </row>
    <row r="83" spans="1:8" s="4" customFormat="1" ht="16.5" customHeight="1" x14ac:dyDescent="0.2">
      <c r="A83" s="63" t="s">
        <v>9</v>
      </c>
      <c r="B83" s="15">
        <f>SUM(D83:G83)</f>
        <v>2</v>
      </c>
      <c r="C83" s="23">
        <f>B83/$B$8*100</f>
        <v>2.7932960893854747E-2</v>
      </c>
      <c r="D83" s="100">
        <f>D85+D86</f>
        <v>2</v>
      </c>
      <c r="E83" s="99">
        <f>E85+E86</f>
        <v>0</v>
      </c>
      <c r="F83" s="56">
        <f>F85+F86</f>
        <v>0</v>
      </c>
      <c r="G83" s="24">
        <f>G85+G86</f>
        <v>0</v>
      </c>
      <c r="H83" s="3"/>
    </row>
    <row r="84" spans="1:8" s="4" customFormat="1" ht="16.5" customHeight="1" x14ac:dyDescent="0.2">
      <c r="A84" s="84"/>
      <c r="B84" s="15"/>
      <c r="C84" s="23"/>
      <c r="D84" s="56"/>
      <c r="E84" s="47"/>
      <c r="F84" s="87"/>
      <c r="G84" s="95"/>
      <c r="H84" s="3"/>
    </row>
    <row r="85" spans="1:8" s="4" customFormat="1" ht="16.5" customHeight="1" x14ac:dyDescent="0.2">
      <c r="A85" s="61" t="s">
        <v>10</v>
      </c>
      <c r="B85" s="12">
        <f>SUM(D85:G85)</f>
        <v>1</v>
      </c>
      <c r="C85" s="5">
        <f>B85/$B$8*100</f>
        <v>1.3966480446927373E-2</v>
      </c>
      <c r="D85" s="100">
        <v>1</v>
      </c>
      <c r="E85" s="101">
        <v>0</v>
      </c>
      <c r="F85" s="87">
        <v>0</v>
      </c>
      <c r="G85" s="95">
        <v>0</v>
      </c>
      <c r="H85" s="3"/>
    </row>
    <row r="86" spans="1:8" s="4" customFormat="1" ht="16.5" customHeight="1" x14ac:dyDescent="0.2">
      <c r="A86" s="61" t="s">
        <v>11</v>
      </c>
      <c r="B86" s="12">
        <f>SUM(D86:G86)</f>
        <v>1</v>
      </c>
      <c r="C86" s="5">
        <f>B86/$B$8*100</f>
        <v>1.3966480446927373E-2</v>
      </c>
      <c r="D86" s="67">
        <v>1</v>
      </c>
      <c r="E86" s="101">
        <v>0</v>
      </c>
      <c r="F86" s="87">
        <v>0</v>
      </c>
      <c r="G86" s="45">
        <v>0</v>
      </c>
      <c r="H86" s="3"/>
    </row>
    <row r="87" spans="1:8" s="4" customFormat="1" ht="16.5" customHeight="1" x14ac:dyDescent="0.2">
      <c r="A87" s="61"/>
      <c r="B87" s="12"/>
      <c r="C87" s="5"/>
      <c r="D87" s="67"/>
      <c r="E87" s="48"/>
      <c r="F87" s="43"/>
      <c r="G87" s="45"/>
      <c r="H87" s="3"/>
    </row>
    <row r="88" spans="1:8" s="4" customFormat="1" ht="16.5" customHeight="1" x14ac:dyDescent="0.2">
      <c r="A88" s="57" t="s">
        <v>12</v>
      </c>
      <c r="B88" s="15">
        <f>SUM(D88:G88)</f>
        <v>85</v>
      </c>
      <c r="C88" s="5">
        <f>B88/$B$8*100</f>
        <v>1.1871508379888267</v>
      </c>
      <c r="D88" s="60">
        <f>SUM(D90:D94)</f>
        <v>50</v>
      </c>
      <c r="E88" s="12">
        <f>SUM(E90:E94)</f>
        <v>0</v>
      </c>
      <c r="F88" s="12">
        <f>SUM(F90:F94)</f>
        <v>35</v>
      </c>
      <c r="G88" s="31">
        <f>SUM(G90:G94)</f>
        <v>0</v>
      </c>
      <c r="H88" s="3"/>
    </row>
    <row r="89" spans="1:8" s="4" customFormat="1" ht="16.5" customHeight="1" x14ac:dyDescent="0.2">
      <c r="A89" s="64"/>
      <c r="B89" s="15"/>
      <c r="C89" s="5"/>
      <c r="D89" s="60"/>
      <c r="E89" s="42"/>
      <c r="F89" s="12"/>
      <c r="G89" s="31"/>
      <c r="H89" s="3"/>
    </row>
    <row r="90" spans="1:8" s="4" customFormat="1" ht="16.5" customHeight="1" x14ac:dyDescent="0.2">
      <c r="A90" s="61" t="s">
        <v>14</v>
      </c>
      <c r="B90" s="12">
        <f>SUM(D90:G90)</f>
        <v>9</v>
      </c>
      <c r="C90" s="5">
        <f>B90/$B$8*100</f>
        <v>0.12569832402234637</v>
      </c>
      <c r="D90" s="67">
        <v>8</v>
      </c>
      <c r="E90" s="101">
        <v>0</v>
      </c>
      <c r="F90" s="43">
        <v>1</v>
      </c>
      <c r="G90" s="45">
        <v>0</v>
      </c>
      <c r="H90" s="3"/>
    </row>
    <row r="91" spans="1:8" s="4" customFormat="1" ht="16.5" customHeight="1" x14ac:dyDescent="0.2">
      <c r="A91" s="61" t="s">
        <v>15</v>
      </c>
      <c r="B91" s="12">
        <f>SUM(D91:G91)</f>
        <v>9</v>
      </c>
      <c r="C91" s="5">
        <f>B91/$B$8*100</f>
        <v>0.12569832402234637</v>
      </c>
      <c r="D91" s="67">
        <v>8</v>
      </c>
      <c r="E91" s="101">
        <v>0</v>
      </c>
      <c r="F91" s="43">
        <v>1</v>
      </c>
      <c r="G91" s="45">
        <v>0</v>
      </c>
      <c r="H91" s="3"/>
    </row>
    <row r="92" spans="1:8" ht="16.5" customHeight="1" x14ac:dyDescent="0.2">
      <c r="A92" s="61" t="s">
        <v>16</v>
      </c>
      <c r="B92" s="12">
        <f>SUM(D92:G92)</f>
        <v>18</v>
      </c>
      <c r="C92" s="5">
        <f>B92/$B$8*100</f>
        <v>0.25139664804469275</v>
      </c>
      <c r="D92" s="67">
        <v>14</v>
      </c>
      <c r="E92" s="101">
        <v>0</v>
      </c>
      <c r="F92" s="43">
        <v>4</v>
      </c>
      <c r="G92" s="45">
        <v>0</v>
      </c>
    </row>
    <row r="93" spans="1:8" ht="16.5" customHeight="1" x14ac:dyDescent="0.2">
      <c r="A93" s="61" t="s">
        <v>18</v>
      </c>
      <c r="B93" s="12">
        <f>SUM(D93:G93)</f>
        <v>24</v>
      </c>
      <c r="C93" s="5">
        <f>B93/$B$8*100</f>
        <v>0.33519553072625696</v>
      </c>
      <c r="D93" s="67">
        <v>8</v>
      </c>
      <c r="E93" s="43">
        <v>0</v>
      </c>
      <c r="F93" s="43">
        <v>16</v>
      </c>
      <c r="G93" s="45">
        <v>0</v>
      </c>
    </row>
    <row r="94" spans="1:8" ht="16.5" customHeight="1" x14ac:dyDescent="0.2">
      <c r="A94" s="61" t="s">
        <v>17</v>
      </c>
      <c r="B94" s="12">
        <f>SUM(D94:G94)</f>
        <v>25</v>
      </c>
      <c r="C94" s="5">
        <f>B94/$B$8*100</f>
        <v>0.34916201117318435</v>
      </c>
      <c r="D94" s="67">
        <v>12</v>
      </c>
      <c r="E94" s="43">
        <v>0</v>
      </c>
      <c r="F94" s="43">
        <v>13</v>
      </c>
      <c r="G94" s="45">
        <v>0</v>
      </c>
    </row>
    <row r="95" spans="1:8" ht="16.5" customHeight="1" x14ac:dyDescent="0.2">
      <c r="A95" s="61"/>
      <c r="B95" s="12"/>
      <c r="C95" s="5"/>
      <c r="D95" s="67"/>
      <c r="E95" s="41"/>
      <c r="F95" s="43"/>
      <c r="G95" s="45"/>
    </row>
    <row r="96" spans="1:8" ht="16.5" customHeight="1" x14ac:dyDescent="0.2">
      <c r="A96" s="57" t="s">
        <v>19</v>
      </c>
      <c r="B96" s="12">
        <f t="shared" ref="B96:B102" si="13">SUM(D96:G96)</f>
        <v>180</v>
      </c>
      <c r="C96" s="5">
        <f t="shared" ref="C96:C102" si="14">B96/$B$8*100</f>
        <v>2.5139664804469275</v>
      </c>
      <c r="D96" s="67">
        <v>55</v>
      </c>
      <c r="E96" s="41">
        <v>4</v>
      </c>
      <c r="F96" s="43">
        <v>121</v>
      </c>
      <c r="G96" s="45">
        <v>0</v>
      </c>
    </row>
    <row r="97" spans="1:8" ht="16.5" customHeight="1" x14ac:dyDescent="0.2">
      <c r="A97" s="57" t="s">
        <v>20</v>
      </c>
      <c r="B97" s="12">
        <f t="shared" si="13"/>
        <v>190</v>
      </c>
      <c r="C97" s="5">
        <f t="shared" si="14"/>
        <v>2.6536312849162011</v>
      </c>
      <c r="D97" s="67">
        <v>67</v>
      </c>
      <c r="E97" s="41">
        <v>17</v>
      </c>
      <c r="F97" s="43">
        <v>106</v>
      </c>
      <c r="G97" s="45">
        <v>0</v>
      </c>
    </row>
    <row r="98" spans="1:8" ht="16.5" customHeight="1" x14ac:dyDescent="0.2">
      <c r="A98" s="57" t="s">
        <v>21</v>
      </c>
      <c r="B98" s="12">
        <f t="shared" si="13"/>
        <v>131</v>
      </c>
      <c r="C98" s="5">
        <f t="shared" si="14"/>
        <v>1.8296089385474863</v>
      </c>
      <c r="D98" s="67">
        <v>24</v>
      </c>
      <c r="E98" s="41">
        <v>23</v>
      </c>
      <c r="F98" s="43">
        <v>84</v>
      </c>
      <c r="G98" s="45">
        <v>0</v>
      </c>
    </row>
    <row r="99" spans="1:8" ht="16.5" customHeight="1" x14ac:dyDescent="0.2">
      <c r="A99" s="57" t="s">
        <v>22</v>
      </c>
      <c r="B99" s="12">
        <f t="shared" si="13"/>
        <v>95</v>
      </c>
      <c r="C99" s="5">
        <f t="shared" si="14"/>
        <v>1.3268156424581006</v>
      </c>
      <c r="D99" s="67">
        <v>22</v>
      </c>
      <c r="E99" s="41">
        <v>17</v>
      </c>
      <c r="F99" s="43">
        <v>56</v>
      </c>
      <c r="G99" s="45">
        <v>0</v>
      </c>
    </row>
    <row r="100" spans="1:8" s="4" customFormat="1" ht="16.5" customHeight="1" x14ac:dyDescent="0.2">
      <c r="A100" s="57" t="s">
        <v>23</v>
      </c>
      <c r="B100" s="12">
        <f t="shared" si="13"/>
        <v>51</v>
      </c>
      <c r="C100" s="5">
        <f t="shared" si="14"/>
        <v>0.71229050279329609</v>
      </c>
      <c r="D100" s="67">
        <v>9</v>
      </c>
      <c r="E100" s="41">
        <v>4</v>
      </c>
      <c r="F100" s="43">
        <v>38</v>
      </c>
      <c r="G100" s="45">
        <v>0</v>
      </c>
      <c r="H100" s="3"/>
    </row>
    <row r="101" spans="1:8" s="4" customFormat="1" ht="16.5" customHeight="1" x14ac:dyDescent="0.2">
      <c r="A101" s="57" t="s">
        <v>24</v>
      </c>
      <c r="B101" s="12">
        <f t="shared" si="13"/>
        <v>7</v>
      </c>
      <c r="C101" s="5">
        <f t="shared" si="14"/>
        <v>9.7765363128491628E-2</v>
      </c>
      <c r="D101" s="67">
        <v>3</v>
      </c>
      <c r="E101" s="41">
        <v>1</v>
      </c>
      <c r="F101" s="43">
        <v>3</v>
      </c>
      <c r="G101" s="45">
        <v>0</v>
      </c>
      <c r="H101" s="3"/>
    </row>
    <row r="102" spans="1:8" s="4" customFormat="1" ht="16.5" customHeight="1" x14ac:dyDescent="0.2">
      <c r="A102" s="57" t="s">
        <v>26</v>
      </c>
      <c r="B102" s="12">
        <f t="shared" si="13"/>
        <v>5</v>
      </c>
      <c r="C102" s="5">
        <f t="shared" si="14"/>
        <v>6.9832402234636867E-2</v>
      </c>
      <c r="D102" s="67">
        <v>5</v>
      </c>
      <c r="E102" s="83">
        <v>0</v>
      </c>
      <c r="F102" s="43">
        <v>0</v>
      </c>
      <c r="G102" s="45">
        <v>0</v>
      </c>
      <c r="H102" s="3"/>
    </row>
    <row r="103" spans="1:8" ht="15" customHeight="1" x14ac:dyDescent="0.2">
      <c r="A103" s="103" t="s">
        <v>40</v>
      </c>
      <c r="B103" s="103"/>
      <c r="C103" s="103"/>
      <c r="D103" s="103"/>
      <c r="E103" s="103"/>
      <c r="F103" s="103"/>
      <c r="G103" s="103"/>
    </row>
    <row r="104" spans="1:8" ht="15" customHeight="1" x14ac:dyDescent="0.2">
      <c r="A104" s="104" t="s">
        <v>50</v>
      </c>
      <c r="B104" s="104"/>
      <c r="C104" s="104"/>
      <c r="D104" s="104"/>
      <c r="E104" s="104"/>
      <c r="F104" s="104"/>
      <c r="G104" s="104"/>
    </row>
    <row r="105" spans="1:8" ht="12.6" customHeight="1" x14ac:dyDescent="0.2">
      <c r="A105" s="91"/>
      <c r="B105" s="92"/>
      <c r="C105" s="93"/>
      <c r="D105" s="92"/>
      <c r="E105" s="92"/>
      <c r="F105" s="92"/>
      <c r="G105" s="92"/>
    </row>
    <row r="106" spans="1:8" ht="24.95" customHeight="1" x14ac:dyDescent="0.2">
      <c r="A106" s="105" t="s">
        <v>39</v>
      </c>
      <c r="B106" s="108" t="s">
        <v>0</v>
      </c>
      <c r="C106" s="109"/>
      <c r="D106" s="109"/>
      <c r="E106" s="109"/>
      <c r="F106" s="109"/>
      <c r="G106" s="109"/>
    </row>
    <row r="107" spans="1:8" ht="24.95" customHeight="1" x14ac:dyDescent="0.2">
      <c r="A107" s="106"/>
      <c r="B107" s="110" t="s">
        <v>1</v>
      </c>
      <c r="C107" s="112" t="s">
        <v>6</v>
      </c>
      <c r="D107" s="108" t="s">
        <v>5</v>
      </c>
      <c r="E107" s="109"/>
      <c r="F107" s="109"/>
      <c r="G107" s="109"/>
    </row>
    <row r="108" spans="1:8" ht="24.95" customHeight="1" x14ac:dyDescent="0.2">
      <c r="A108" s="107"/>
      <c r="B108" s="111"/>
      <c r="C108" s="113"/>
      <c r="D108" s="16" t="s">
        <v>4</v>
      </c>
      <c r="E108" s="16" t="s">
        <v>3</v>
      </c>
      <c r="F108" s="16" t="s">
        <v>2</v>
      </c>
      <c r="G108" s="17" t="s">
        <v>7</v>
      </c>
    </row>
    <row r="109" spans="1:8" s="78" customFormat="1" ht="14.1" customHeight="1" x14ac:dyDescent="0.2">
      <c r="A109" s="74"/>
      <c r="B109" s="75"/>
      <c r="C109" s="79"/>
      <c r="D109" s="74"/>
      <c r="E109" s="76"/>
      <c r="F109" s="76"/>
      <c r="G109" s="77"/>
      <c r="H109" s="81"/>
    </row>
    <row r="110" spans="1:8" s="4" customFormat="1" ht="13.5" customHeight="1" x14ac:dyDescent="0.2">
      <c r="A110" s="38" t="s">
        <v>30</v>
      </c>
      <c r="B110" s="15">
        <f>SUM(D110:G110)</f>
        <v>874</v>
      </c>
      <c r="C110" s="5">
        <f>B110/$B$8*100</f>
        <v>12.206703910614525</v>
      </c>
      <c r="D110" s="60">
        <f>SUM(D112,D116,D124:D129)</f>
        <v>104</v>
      </c>
      <c r="E110" s="42">
        <f>SUM(E112,E116,E124:E129)</f>
        <v>81</v>
      </c>
      <c r="F110" s="12">
        <f>SUM(F112,F116,F124:F129)</f>
        <v>688</v>
      </c>
      <c r="G110" s="31">
        <f>SUM(G112,G116,G124:G129)</f>
        <v>1</v>
      </c>
      <c r="H110" s="3"/>
    </row>
    <row r="111" spans="1:8" s="4" customFormat="1" ht="13.5" customHeight="1" x14ac:dyDescent="0.2">
      <c r="A111" s="62"/>
      <c r="B111" s="15"/>
      <c r="C111" s="5"/>
      <c r="D111" s="60"/>
      <c r="E111" s="42"/>
      <c r="F111" s="12"/>
      <c r="G111" s="31"/>
      <c r="H111" s="3"/>
    </row>
    <row r="112" spans="1:8" s="4" customFormat="1" ht="13.5" customHeight="1" x14ac:dyDescent="0.2">
      <c r="A112" s="63" t="s">
        <v>9</v>
      </c>
      <c r="B112" s="15">
        <f>SUM(D112:G112)</f>
        <v>8</v>
      </c>
      <c r="C112" s="23">
        <f>B112/$B$8*100</f>
        <v>0.11173184357541899</v>
      </c>
      <c r="D112" s="56">
        <f>SUM(D114:D114)</f>
        <v>7</v>
      </c>
      <c r="E112" s="99">
        <f>SUM(E114:E114)</f>
        <v>0</v>
      </c>
      <c r="F112" s="15">
        <f>SUM(F114:F114)</f>
        <v>1</v>
      </c>
      <c r="G112" s="24">
        <f>SUM(G114:G114)</f>
        <v>0</v>
      </c>
      <c r="H112" s="3"/>
    </row>
    <row r="113" spans="1:8" s="4" customFormat="1" ht="13.5" customHeight="1" x14ac:dyDescent="0.2">
      <c r="A113" s="65"/>
      <c r="B113" s="15"/>
      <c r="C113" s="23"/>
      <c r="D113" s="56"/>
      <c r="E113" s="46"/>
      <c r="F113" s="15"/>
      <c r="G113" s="28"/>
      <c r="H113" s="3"/>
    </row>
    <row r="114" spans="1:8" s="4" customFormat="1" ht="13.5" customHeight="1" x14ac:dyDescent="0.2">
      <c r="A114" s="61" t="s">
        <v>11</v>
      </c>
      <c r="B114" s="12">
        <f>SUM(D114:G114)</f>
        <v>8</v>
      </c>
      <c r="C114" s="5">
        <f>B114/$B$8*100</f>
        <v>0.11173184357541899</v>
      </c>
      <c r="D114" s="67">
        <v>7</v>
      </c>
      <c r="E114" s="101">
        <v>0</v>
      </c>
      <c r="F114" s="43">
        <v>1</v>
      </c>
      <c r="G114" s="45">
        <v>0</v>
      </c>
      <c r="H114" s="3"/>
    </row>
    <row r="115" spans="1:8" ht="13.5" customHeight="1" x14ac:dyDescent="0.2">
      <c r="A115" s="74"/>
      <c r="B115" s="75"/>
      <c r="C115" s="79"/>
      <c r="D115" s="74"/>
      <c r="E115" s="76"/>
      <c r="F115" s="76"/>
      <c r="G115" s="77"/>
    </row>
    <row r="116" spans="1:8" s="4" customFormat="1" ht="13.5" customHeight="1" x14ac:dyDescent="0.2">
      <c r="A116" s="57" t="s">
        <v>12</v>
      </c>
      <c r="B116" s="15">
        <f>SUM(D116:G116)</f>
        <v>83</v>
      </c>
      <c r="C116" s="5">
        <f>B116/$B$8*100</f>
        <v>1.1592178770949721</v>
      </c>
      <c r="D116" s="60">
        <f>SUM(D118:D122)</f>
        <v>29</v>
      </c>
      <c r="E116" s="60">
        <f>SUM(E118:E122)</f>
        <v>1</v>
      </c>
      <c r="F116" s="12">
        <f>SUM(F118:F122)</f>
        <v>53</v>
      </c>
      <c r="G116" s="31">
        <f>SUM(G118:G122)</f>
        <v>0</v>
      </c>
      <c r="H116" s="3"/>
    </row>
    <row r="117" spans="1:8" s="4" customFormat="1" ht="13.5" customHeight="1" x14ac:dyDescent="0.2">
      <c r="A117" s="58"/>
      <c r="B117" s="59"/>
      <c r="C117" s="59"/>
      <c r="D117" s="58"/>
      <c r="E117" s="59"/>
      <c r="F117" s="59"/>
      <c r="H117" s="3"/>
    </row>
    <row r="118" spans="1:8" s="4" customFormat="1" ht="13.5" customHeight="1" x14ac:dyDescent="0.2">
      <c r="A118" s="61" t="s">
        <v>14</v>
      </c>
      <c r="B118" s="12">
        <f>SUM(D118:G118)</f>
        <v>3</v>
      </c>
      <c r="C118" s="5">
        <f>B118/$B$8*100</f>
        <v>4.189944134078212E-2</v>
      </c>
      <c r="D118" s="67">
        <v>2</v>
      </c>
      <c r="E118" s="101">
        <v>0</v>
      </c>
      <c r="F118" s="43">
        <v>1</v>
      </c>
      <c r="G118" s="45">
        <v>0</v>
      </c>
      <c r="H118" s="3"/>
    </row>
    <row r="119" spans="1:8" s="4" customFormat="1" ht="13.5" customHeight="1" x14ac:dyDescent="0.2">
      <c r="A119" s="61" t="s">
        <v>15</v>
      </c>
      <c r="B119" s="12">
        <f>SUM(D119:G119)</f>
        <v>11</v>
      </c>
      <c r="C119" s="5">
        <f>B119/$B$8*100</f>
        <v>0.15363128491620109</v>
      </c>
      <c r="D119" s="67">
        <v>7</v>
      </c>
      <c r="E119" s="101">
        <v>0</v>
      </c>
      <c r="F119" s="43">
        <v>4</v>
      </c>
      <c r="G119" s="45">
        <v>0</v>
      </c>
      <c r="H119" s="3"/>
    </row>
    <row r="120" spans="1:8" ht="13.5" customHeight="1" x14ac:dyDescent="0.2">
      <c r="A120" s="61" t="s">
        <v>16</v>
      </c>
      <c r="B120" s="12">
        <f>SUM(D120:G120)</f>
        <v>12</v>
      </c>
      <c r="C120" s="5">
        <f>B120/$B$8*100</f>
        <v>0.16759776536312848</v>
      </c>
      <c r="D120" s="67">
        <v>4</v>
      </c>
      <c r="E120" s="101">
        <v>0</v>
      </c>
      <c r="F120" s="43">
        <v>8</v>
      </c>
      <c r="G120" s="45">
        <v>0</v>
      </c>
    </row>
    <row r="121" spans="1:8" ht="13.5" customHeight="1" x14ac:dyDescent="0.2">
      <c r="A121" s="61" t="s">
        <v>18</v>
      </c>
      <c r="B121" s="12">
        <f>SUM(D121:G121)</f>
        <v>25</v>
      </c>
      <c r="C121" s="5">
        <f>B121/$B$8*100</f>
        <v>0.34916201117318435</v>
      </c>
      <c r="D121" s="67">
        <v>8</v>
      </c>
      <c r="E121" s="43">
        <v>0</v>
      </c>
      <c r="F121" s="43">
        <v>17</v>
      </c>
      <c r="G121" s="45">
        <v>0</v>
      </c>
    </row>
    <row r="122" spans="1:8" ht="13.5" customHeight="1" x14ac:dyDescent="0.2">
      <c r="A122" s="61" t="s">
        <v>17</v>
      </c>
      <c r="B122" s="60">
        <f>SUM(D122:G122)</f>
        <v>32</v>
      </c>
      <c r="C122" s="5">
        <f>B122/$B$8*100</f>
        <v>0.44692737430167595</v>
      </c>
      <c r="D122" s="43">
        <v>8</v>
      </c>
      <c r="E122" s="41">
        <v>1</v>
      </c>
      <c r="F122" s="43">
        <v>23</v>
      </c>
      <c r="G122" s="45">
        <v>0</v>
      </c>
    </row>
    <row r="123" spans="1:8" s="4" customFormat="1" ht="13.5" customHeight="1" x14ac:dyDescent="0.2">
      <c r="A123" s="58"/>
      <c r="B123" s="59"/>
      <c r="C123" s="59"/>
      <c r="D123" s="59"/>
      <c r="E123" s="59"/>
      <c r="F123" s="59"/>
      <c r="H123" s="3"/>
    </row>
    <row r="124" spans="1:8" s="4" customFormat="1" ht="13.5" customHeight="1" x14ac:dyDescent="0.2">
      <c r="A124" s="20" t="s">
        <v>19</v>
      </c>
      <c r="B124" s="12">
        <f t="shared" ref="B124:B129" si="15">SUM(D124:G124)</f>
        <v>230</v>
      </c>
      <c r="C124" s="5">
        <f t="shared" ref="C124:C129" si="16">B124/$B$8*100</f>
        <v>3.2122905027932962</v>
      </c>
      <c r="D124" s="43">
        <v>34</v>
      </c>
      <c r="E124" s="41">
        <v>8</v>
      </c>
      <c r="F124" s="43">
        <v>188</v>
      </c>
      <c r="G124" s="45">
        <v>0</v>
      </c>
      <c r="H124" s="3"/>
    </row>
    <row r="125" spans="1:8" s="4" customFormat="1" ht="13.5" customHeight="1" x14ac:dyDescent="0.2">
      <c r="A125" s="20" t="s">
        <v>20</v>
      </c>
      <c r="B125" s="12">
        <f t="shared" si="15"/>
        <v>214</v>
      </c>
      <c r="C125" s="5">
        <f t="shared" si="16"/>
        <v>2.988826815642458</v>
      </c>
      <c r="D125" s="43">
        <v>19</v>
      </c>
      <c r="E125" s="41">
        <v>21</v>
      </c>
      <c r="F125" s="43">
        <v>174</v>
      </c>
      <c r="G125" s="44">
        <v>0</v>
      </c>
      <c r="H125" s="3"/>
    </row>
    <row r="126" spans="1:8" s="4" customFormat="1" ht="13.5" customHeight="1" x14ac:dyDescent="0.2">
      <c r="A126" s="20" t="s">
        <v>21</v>
      </c>
      <c r="B126" s="12">
        <f t="shared" si="15"/>
        <v>149</v>
      </c>
      <c r="C126" s="5">
        <f t="shared" si="16"/>
        <v>2.0810055865921786</v>
      </c>
      <c r="D126" s="43">
        <v>5</v>
      </c>
      <c r="E126" s="41">
        <v>23</v>
      </c>
      <c r="F126" s="43">
        <v>121</v>
      </c>
      <c r="G126" s="44">
        <v>0</v>
      </c>
      <c r="H126" s="3"/>
    </row>
    <row r="127" spans="1:8" s="4" customFormat="1" ht="13.5" customHeight="1" x14ac:dyDescent="0.2">
      <c r="A127" s="20" t="s">
        <v>22</v>
      </c>
      <c r="B127" s="12">
        <f t="shared" si="15"/>
        <v>120</v>
      </c>
      <c r="C127" s="5">
        <f t="shared" si="16"/>
        <v>1.6759776536312849</v>
      </c>
      <c r="D127" s="43">
        <v>5</v>
      </c>
      <c r="E127" s="41">
        <v>19</v>
      </c>
      <c r="F127" s="43">
        <v>95</v>
      </c>
      <c r="G127" s="44">
        <v>1</v>
      </c>
      <c r="H127" s="3"/>
    </row>
    <row r="128" spans="1:8" s="4" customFormat="1" ht="13.5" customHeight="1" x14ac:dyDescent="0.2">
      <c r="A128" s="20" t="s">
        <v>23</v>
      </c>
      <c r="B128" s="12">
        <f t="shared" si="15"/>
        <v>66</v>
      </c>
      <c r="C128" s="5">
        <f t="shared" si="16"/>
        <v>0.92178770949720679</v>
      </c>
      <c r="D128" s="43">
        <v>5</v>
      </c>
      <c r="E128" s="41">
        <v>9</v>
      </c>
      <c r="F128" s="43">
        <v>52</v>
      </c>
      <c r="G128" s="44">
        <v>0</v>
      </c>
      <c r="H128" s="3"/>
    </row>
    <row r="129" spans="1:8" s="4" customFormat="1" ht="13.5" customHeight="1" x14ac:dyDescent="0.2">
      <c r="A129" s="97" t="s">
        <v>24</v>
      </c>
      <c r="B129" s="12">
        <f t="shared" si="15"/>
        <v>4</v>
      </c>
      <c r="C129" s="5">
        <f t="shared" si="16"/>
        <v>5.5865921787709494E-2</v>
      </c>
      <c r="D129" s="43">
        <v>0</v>
      </c>
      <c r="E129" s="83">
        <v>0</v>
      </c>
      <c r="F129" s="43">
        <v>4</v>
      </c>
      <c r="G129" s="44">
        <v>0</v>
      </c>
      <c r="H129" s="3"/>
    </row>
    <row r="130" spans="1:8" s="4" customFormat="1" ht="13.5" customHeight="1" x14ac:dyDescent="0.2">
      <c r="A130" s="20"/>
      <c r="B130" s="12"/>
      <c r="C130" s="5"/>
      <c r="D130" s="43"/>
      <c r="E130" s="41"/>
      <c r="F130" s="43"/>
      <c r="G130" s="44"/>
      <c r="H130" s="3"/>
    </row>
    <row r="131" spans="1:8" s="4" customFormat="1" ht="13.5" customHeight="1" x14ac:dyDescent="0.2">
      <c r="A131" s="38" t="s">
        <v>31</v>
      </c>
      <c r="B131" s="15">
        <f>SUM(D131:G131)</f>
        <v>27</v>
      </c>
      <c r="C131" s="5">
        <f>B131/$B$8*100</f>
        <v>0.37709497206703912</v>
      </c>
      <c r="D131" s="15">
        <f>SUM(D133,D138:D142)</f>
        <v>5</v>
      </c>
      <c r="E131" s="15">
        <f>SUM(E133,E138:E142)</f>
        <v>2</v>
      </c>
      <c r="F131" s="15">
        <f>SUM(F133,F138:F142)</f>
        <v>17</v>
      </c>
      <c r="G131" s="24">
        <f>SUM(G133,G138:G142)</f>
        <v>3</v>
      </c>
      <c r="H131" s="3"/>
    </row>
    <row r="132" spans="1:8" ht="13.5" customHeight="1" x14ac:dyDescent="0.2">
      <c r="A132" s="34"/>
      <c r="B132" s="15"/>
      <c r="C132" s="5"/>
      <c r="D132" s="15"/>
      <c r="E132" s="42"/>
      <c r="F132" s="12"/>
      <c r="G132" s="14"/>
    </row>
    <row r="133" spans="1:8" ht="13.5" customHeight="1" x14ac:dyDescent="0.2">
      <c r="A133" s="20" t="s">
        <v>12</v>
      </c>
      <c r="B133" s="15">
        <f>SUM(D133:G133)</f>
        <v>3</v>
      </c>
      <c r="C133" s="5">
        <f t="shared" ref="C133" si="17">B133/$B$8*100</f>
        <v>4.189944134078212E-2</v>
      </c>
      <c r="D133" s="15">
        <f>SUM(D135:D136)</f>
        <v>0</v>
      </c>
      <c r="E133" s="99" t="s">
        <v>55</v>
      </c>
      <c r="F133" s="15">
        <f>SUM(F135:F136)</f>
        <v>2</v>
      </c>
      <c r="G133" s="24">
        <f>SUM(G135:G136)</f>
        <v>1</v>
      </c>
    </row>
    <row r="134" spans="1:8" ht="13.5" customHeight="1" x14ac:dyDescent="0.2">
      <c r="A134" s="20"/>
      <c r="B134" s="15"/>
      <c r="C134" s="5"/>
      <c r="D134" s="15"/>
      <c r="E134" s="15"/>
      <c r="F134" s="15"/>
      <c r="G134" s="24"/>
    </row>
    <row r="135" spans="1:8" ht="13.5" customHeight="1" x14ac:dyDescent="0.2">
      <c r="A135" s="19" t="s">
        <v>14</v>
      </c>
      <c r="B135" s="15">
        <f t="shared" ref="B135:B136" si="18">SUM(D135:G135)</f>
        <v>1</v>
      </c>
      <c r="C135" s="5">
        <f>B135/$B$8*100</f>
        <v>1.3966480446927373E-2</v>
      </c>
      <c r="D135" s="43">
        <v>0</v>
      </c>
      <c r="E135" s="101">
        <v>0</v>
      </c>
      <c r="F135" s="43">
        <v>1</v>
      </c>
      <c r="G135" s="44">
        <v>0</v>
      </c>
    </row>
    <row r="136" spans="1:8" ht="13.5" customHeight="1" x14ac:dyDescent="0.2">
      <c r="A136" s="19" t="s">
        <v>18</v>
      </c>
      <c r="B136" s="15">
        <f t="shared" si="18"/>
        <v>2</v>
      </c>
      <c r="C136" s="5">
        <f t="shared" ref="C136" si="19">B136/$B$8*100</f>
        <v>2.7932960893854747E-2</v>
      </c>
      <c r="D136" s="43">
        <v>0</v>
      </c>
      <c r="E136" s="43">
        <v>0</v>
      </c>
      <c r="F136" s="43">
        <v>1</v>
      </c>
      <c r="G136" s="44">
        <v>1</v>
      </c>
    </row>
    <row r="137" spans="1:8" ht="13.5" customHeight="1" x14ac:dyDescent="0.2">
      <c r="A137" s="20"/>
      <c r="B137" s="12"/>
      <c r="C137" s="5"/>
      <c r="D137" s="43"/>
      <c r="E137" s="41"/>
      <c r="F137" s="43"/>
      <c r="G137" s="44"/>
    </row>
    <row r="138" spans="1:8" ht="13.5" customHeight="1" x14ac:dyDescent="0.2">
      <c r="A138" s="20" t="s">
        <v>19</v>
      </c>
      <c r="B138" s="15">
        <f>SUM(D138:G138)</f>
        <v>9</v>
      </c>
      <c r="C138" s="5">
        <f>B138/$B$8*100</f>
        <v>0.12569832402234637</v>
      </c>
      <c r="D138" s="43">
        <v>3</v>
      </c>
      <c r="E138" s="43">
        <v>0</v>
      </c>
      <c r="F138" s="43">
        <v>5</v>
      </c>
      <c r="G138" s="44">
        <v>1</v>
      </c>
    </row>
    <row r="139" spans="1:8" ht="13.5" customHeight="1" x14ac:dyDescent="0.2">
      <c r="A139" s="20" t="s">
        <v>20</v>
      </c>
      <c r="B139" s="15">
        <f>SUM(D139:G139)</f>
        <v>4</v>
      </c>
      <c r="C139" s="5">
        <f>B139/$B$8*100</f>
        <v>5.5865921787709494E-2</v>
      </c>
      <c r="D139" s="43">
        <v>1</v>
      </c>
      <c r="E139" s="41">
        <v>1</v>
      </c>
      <c r="F139" s="43">
        <v>2</v>
      </c>
      <c r="G139" s="44">
        <v>0</v>
      </c>
    </row>
    <row r="140" spans="1:8" s="4" customFormat="1" ht="13.5" customHeight="1" x14ac:dyDescent="0.2">
      <c r="A140" s="20" t="s">
        <v>21</v>
      </c>
      <c r="B140" s="15">
        <f>SUM(D140:G140)</f>
        <v>6</v>
      </c>
      <c r="C140" s="5">
        <f>B140/$B$8*100</f>
        <v>8.3798882681564241E-2</v>
      </c>
      <c r="D140" s="43">
        <v>1</v>
      </c>
      <c r="E140" s="41">
        <v>1</v>
      </c>
      <c r="F140" s="43">
        <v>4</v>
      </c>
      <c r="G140" s="44">
        <v>0</v>
      </c>
      <c r="H140" s="3"/>
    </row>
    <row r="141" spans="1:8" s="4" customFormat="1" ht="13.5" customHeight="1" x14ac:dyDescent="0.2">
      <c r="A141" s="20" t="s">
        <v>22</v>
      </c>
      <c r="B141" s="15">
        <f>SUM(D141:G141)</f>
        <v>4</v>
      </c>
      <c r="C141" s="5">
        <f>B141/$B$8*100</f>
        <v>5.5865921787709494E-2</v>
      </c>
      <c r="D141" s="43">
        <v>0</v>
      </c>
      <c r="E141" s="43">
        <v>0</v>
      </c>
      <c r="F141" s="43">
        <v>3</v>
      </c>
      <c r="G141" s="44">
        <v>1</v>
      </c>
      <c r="H141" s="3"/>
    </row>
    <row r="142" spans="1:8" s="4" customFormat="1" ht="13.5" customHeight="1" x14ac:dyDescent="0.2">
      <c r="A142" s="20" t="s">
        <v>23</v>
      </c>
      <c r="B142" s="15">
        <f>SUM(D142:G142)</f>
        <v>1</v>
      </c>
      <c r="C142" s="5">
        <f>B142/$B$8*100</f>
        <v>1.3966480446927373E-2</v>
      </c>
      <c r="D142" s="43">
        <v>0</v>
      </c>
      <c r="E142" s="43">
        <v>0</v>
      </c>
      <c r="F142" s="43">
        <v>1</v>
      </c>
      <c r="G142" s="45">
        <v>0</v>
      </c>
      <c r="H142" s="3"/>
    </row>
    <row r="143" spans="1:8" s="4" customFormat="1" ht="13.5" customHeight="1" x14ac:dyDescent="0.2">
      <c r="A143" s="58"/>
      <c r="B143" s="59"/>
      <c r="C143" s="59"/>
      <c r="D143" s="59"/>
      <c r="E143" s="59"/>
      <c r="F143" s="59"/>
      <c r="H143" s="3"/>
    </row>
    <row r="144" spans="1:8" s="4" customFormat="1" ht="13.5" customHeight="1" x14ac:dyDescent="0.2">
      <c r="A144" s="38" t="s">
        <v>32</v>
      </c>
      <c r="B144" s="15">
        <f>SUM(D144:G144)</f>
        <v>216</v>
      </c>
      <c r="C144" s="13">
        <f>B144/$B$8*100</f>
        <v>3.016759776536313</v>
      </c>
      <c r="D144" s="12">
        <f>SUM(D146,D150,D157:D162)</f>
        <v>33</v>
      </c>
      <c r="E144" s="12">
        <f>SUM(E146,E150,E157:E162)</f>
        <v>18</v>
      </c>
      <c r="F144" s="12">
        <f>SUM(F146,F150,F157:F162)</f>
        <v>165</v>
      </c>
      <c r="G144" s="14">
        <f>SUM(G150,G157:G162)</f>
        <v>0</v>
      </c>
      <c r="H144" s="3"/>
    </row>
    <row r="145" spans="1:8" s="4" customFormat="1" ht="14.25" customHeight="1" x14ac:dyDescent="0.2">
      <c r="A145" s="19"/>
      <c r="B145" s="15"/>
      <c r="C145" s="5"/>
      <c r="D145" s="43"/>
      <c r="E145" s="48"/>
      <c r="F145" s="43"/>
      <c r="G145" s="21"/>
      <c r="H145" s="3"/>
    </row>
    <row r="146" spans="1:8" s="4" customFormat="1" ht="14.25" customHeight="1" x14ac:dyDescent="0.2">
      <c r="A146" s="20" t="s">
        <v>9</v>
      </c>
      <c r="B146" s="15">
        <f>SUM(D146:G146)</f>
        <v>1</v>
      </c>
      <c r="C146" s="5">
        <f>B146/$B$8*100</f>
        <v>1.3966480446927373E-2</v>
      </c>
      <c r="D146" s="96">
        <f>SUM(D148)</f>
        <v>1</v>
      </c>
      <c r="E146" s="99">
        <v>0</v>
      </c>
      <c r="F146" s="96">
        <f t="shared" ref="F146" si="20">SUM(F148)</f>
        <v>0</v>
      </c>
      <c r="G146" s="14">
        <v>0</v>
      </c>
      <c r="H146" s="3"/>
    </row>
    <row r="147" spans="1:8" s="4" customFormat="1" ht="14.25" customHeight="1" x14ac:dyDescent="0.2">
      <c r="A147" s="19"/>
      <c r="B147" s="15"/>
      <c r="C147" s="5"/>
      <c r="D147" s="43"/>
      <c r="E147" s="48"/>
      <c r="F147" s="43"/>
      <c r="G147" s="21"/>
      <c r="H147" s="3"/>
    </row>
    <row r="148" spans="1:8" s="4" customFormat="1" ht="14.25" customHeight="1" x14ac:dyDescent="0.2">
      <c r="A148" s="22" t="s">
        <v>10</v>
      </c>
      <c r="B148" s="15">
        <f t="shared" ref="B148" si="21">SUM(D148:G148)</f>
        <v>1</v>
      </c>
      <c r="C148" s="5">
        <f>B148/$B$8*100</f>
        <v>1.3966480446927373E-2</v>
      </c>
      <c r="D148" s="43">
        <v>1</v>
      </c>
      <c r="E148" s="101">
        <v>0</v>
      </c>
      <c r="F148" s="43">
        <v>0</v>
      </c>
      <c r="G148" s="21">
        <v>0</v>
      </c>
      <c r="H148" s="3"/>
    </row>
    <row r="149" spans="1:8" s="4" customFormat="1" ht="14.25" customHeight="1" x14ac:dyDescent="0.2">
      <c r="A149" s="19"/>
      <c r="B149" s="15"/>
      <c r="C149" s="5"/>
      <c r="D149" s="43"/>
      <c r="E149" s="48"/>
      <c r="F149" s="43"/>
      <c r="G149" s="21"/>
      <c r="H149" s="3"/>
    </row>
    <row r="150" spans="1:8" s="4" customFormat="1" ht="14.25" customHeight="1" x14ac:dyDescent="0.2">
      <c r="A150" s="20" t="s">
        <v>12</v>
      </c>
      <c r="B150" s="15">
        <f>SUM(D150:G150)</f>
        <v>16</v>
      </c>
      <c r="C150" s="5">
        <f>B150/$B$8*100</f>
        <v>0.22346368715083798</v>
      </c>
      <c r="D150" s="12">
        <f>SUM(D152:D155)</f>
        <v>6</v>
      </c>
      <c r="E150" s="12">
        <f>SUM(E152:E155)</f>
        <v>0</v>
      </c>
      <c r="F150" s="12">
        <f>SUM(F152:F155)</f>
        <v>10</v>
      </c>
      <c r="G150" s="14">
        <f>SUM(G152:G155)</f>
        <v>0</v>
      </c>
      <c r="H150" s="3"/>
    </row>
    <row r="151" spans="1:8" s="4" customFormat="1" ht="14.25" customHeight="1" x14ac:dyDescent="0.2">
      <c r="A151" s="20"/>
      <c r="B151" s="15"/>
      <c r="C151" s="5"/>
      <c r="D151" s="12"/>
      <c r="E151" s="12"/>
      <c r="F151" s="12"/>
      <c r="G151" s="14"/>
      <c r="H151" s="3"/>
    </row>
    <row r="152" spans="1:8" s="4" customFormat="1" ht="14.25" customHeight="1" x14ac:dyDescent="0.2">
      <c r="A152" s="22" t="s">
        <v>14</v>
      </c>
      <c r="B152" s="15">
        <f t="shared" ref="B152" si="22">SUM(D152:G152)</f>
        <v>2</v>
      </c>
      <c r="C152" s="5">
        <f t="shared" ref="C152" si="23">B152/$B$8*100</f>
        <v>2.7932960893854747E-2</v>
      </c>
      <c r="D152" s="10">
        <v>1</v>
      </c>
      <c r="E152" s="101">
        <v>0</v>
      </c>
      <c r="F152" s="10">
        <v>1</v>
      </c>
      <c r="G152" s="21">
        <v>0</v>
      </c>
      <c r="H152" s="3"/>
    </row>
    <row r="153" spans="1:8" s="4" customFormat="1" ht="14.25" customHeight="1" x14ac:dyDescent="0.2">
      <c r="A153" s="19" t="s">
        <v>16</v>
      </c>
      <c r="B153" s="12">
        <f>SUM(D153:G153)</f>
        <v>3</v>
      </c>
      <c r="C153" s="5">
        <f>B153/$B$8*100</f>
        <v>4.189944134078212E-2</v>
      </c>
      <c r="D153" s="43">
        <v>0</v>
      </c>
      <c r="E153" s="101">
        <v>0</v>
      </c>
      <c r="F153" s="43">
        <v>3</v>
      </c>
      <c r="G153" s="44">
        <v>0</v>
      </c>
      <c r="H153" s="3"/>
    </row>
    <row r="154" spans="1:8" s="4" customFormat="1" ht="14.25" customHeight="1" x14ac:dyDescent="0.2">
      <c r="A154" s="19" t="s">
        <v>18</v>
      </c>
      <c r="B154" s="12">
        <f>SUM(D154:G154)</f>
        <v>4</v>
      </c>
      <c r="C154" s="5">
        <f>B154/$B$8*100</f>
        <v>5.5865921787709494E-2</v>
      </c>
      <c r="D154" s="43">
        <v>3</v>
      </c>
      <c r="E154" s="43">
        <v>0</v>
      </c>
      <c r="F154" s="43">
        <v>1</v>
      </c>
      <c r="G154" s="44">
        <v>0</v>
      </c>
      <c r="H154" s="3"/>
    </row>
    <row r="155" spans="1:8" s="4" customFormat="1" ht="14.25" customHeight="1" x14ac:dyDescent="0.2">
      <c r="A155" s="19" t="s">
        <v>17</v>
      </c>
      <c r="B155" s="12">
        <f>SUM(D155:G155)</f>
        <v>7</v>
      </c>
      <c r="C155" s="5">
        <f>B155/$B$8*100</f>
        <v>9.7765363128491628E-2</v>
      </c>
      <c r="D155" s="43">
        <v>2</v>
      </c>
      <c r="E155" s="43">
        <v>0</v>
      </c>
      <c r="F155" s="43">
        <v>5</v>
      </c>
      <c r="G155" s="44">
        <v>0</v>
      </c>
      <c r="H155" s="3"/>
    </row>
    <row r="156" spans="1:8" s="4" customFormat="1" ht="14.25" customHeight="1" x14ac:dyDescent="0.2">
      <c r="A156" s="58"/>
      <c r="B156" s="59"/>
      <c r="C156" s="59"/>
      <c r="D156" s="59"/>
      <c r="E156" s="59"/>
      <c r="F156" s="59"/>
      <c r="H156" s="3"/>
    </row>
    <row r="157" spans="1:8" ht="14.25" customHeight="1" x14ac:dyDescent="0.2">
      <c r="A157" s="20" t="s">
        <v>19</v>
      </c>
      <c r="B157" s="12">
        <f t="shared" ref="B157:B162" si="24">SUM(D157:G157)</f>
        <v>68</v>
      </c>
      <c r="C157" s="5">
        <f t="shared" ref="C157:C162" si="25">B157/$B$8*100</f>
        <v>0.94972067039106145</v>
      </c>
      <c r="D157" s="43">
        <v>10</v>
      </c>
      <c r="E157" s="41">
        <v>2</v>
      </c>
      <c r="F157" s="43">
        <v>56</v>
      </c>
      <c r="G157" s="44">
        <v>0</v>
      </c>
    </row>
    <row r="158" spans="1:8" ht="14.25" customHeight="1" x14ac:dyDescent="0.2">
      <c r="A158" s="20" t="s">
        <v>20</v>
      </c>
      <c r="B158" s="12">
        <f t="shared" si="24"/>
        <v>45</v>
      </c>
      <c r="C158" s="5">
        <f t="shared" si="25"/>
        <v>0.62849162011173187</v>
      </c>
      <c r="D158" s="43">
        <v>5</v>
      </c>
      <c r="E158" s="41">
        <v>1</v>
      </c>
      <c r="F158" s="43">
        <v>39</v>
      </c>
      <c r="G158" s="44">
        <v>0</v>
      </c>
    </row>
    <row r="159" spans="1:8" ht="14.25" customHeight="1" x14ac:dyDescent="0.2">
      <c r="A159" s="20" t="s">
        <v>21</v>
      </c>
      <c r="B159" s="12">
        <f t="shared" si="24"/>
        <v>46</v>
      </c>
      <c r="C159" s="5">
        <f t="shared" si="25"/>
        <v>0.64245810055865926</v>
      </c>
      <c r="D159" s="43">
        <v>9</v>
      </c>
      <c r="E159" s="41">
        <v>6</v>
      </c>
      <c r="F159" s="43">
        <v>31</v>
      </c>
      <c r="G159" s="44">
        <v>0</v>
      </c>
    </row>
    <row r="160" spans="1:8" ht="14.25" customHeight="1" x14ac:dyDescent="0.2">
      <c r="A160" s="20" t="s">
        <v>22</v>
      </c>
      <c r="B160" s="12">
        <f t="shared" si="24"/>
        <v>27</v>
      </c>
      <c r="C160" s="5">
        <f t="shared" si="25"/>
        <v>0.37709497206703912</v>
      </c>
      <c r="D160" s="43">
        <v>1</v>
      </c>
      <c r="E160" s="41">
        <v>7</v>
      </c>
      <c r="F160" s="43">
        <v>19</v>
      </c>
      <c r="G160" s="44">
        <v>0</v>
      </c>
    </row>
    <row r="161" spans="1:8" ht="14.25" customHeight="1" x14ac:dyDescent="0.2">
      <c r="A161" s="20" t="s">
        <v>23</v>
      </c>
      <c r="B161" s="12">
        <f t="shared" si="24"/>
        <v>11</v>
      </c>
      <c r="C161" s="5">
        <f t="shared" si="25"/>
        <v>0.15363128491620109</v>
      </c>
      <c r="D161" s="43">
        <v>1</v>
      </c>
      <c r="E161" s="41">
        <v>1</v>
      </c>
      <c r="F161" s="43">
        <v>9</v>
      </c>
      <c r="G161" s="44">
        <v>0</v>
      </c>
    </row>
    <row r="162" spans="1:8" ht="14.25" customHeight="1" x14ac:dyDescent="0.2">
      <c r="A162" s="20" t="s">
        <v>24</v>
      </c>
      <c r="B162" s="12">
        <f t="shared" si="24"/>
        <v>2</v>
      </c>
      <c r="C162" s="5">
        <f t="shared" si="25"/>
        <v>2.7932960893854747E-2</v>
      </c>
      <c r="D162" s="43">
        <v>0</v>
      </c>
      <c r="E162" s="43">
        <v>1</v>
      </c>
      <c r="F162" s="43">
        <v>1</v>
      </c>
      <c r="G162" s="44">
        <v>0</v>
      </c>
    </row>
    <row r="163" spans="1:8" ht="15" customHeight="1" x14ac:dyDescent="0.2">
      <c r="A163" s="103" t="s">
        <v>40</v>
      </c>
      <c r="B163" s="103"/>
      <c r="C163" s="103"/>
      <c r="D163" s="103"/>
      <c r="E163" s="103"/>
      <c r="F163" s="103"/>
      <c r="G163" s="103"/>
    </row>
    <row r="164" spans="1:8" ht="15" customHeight="1" x14ac:dyDescent="0.2">
      <c r="A164" s="104" t="s">
        <v>50</v>
      </c>
      <c r="B164" s="104"/>
      <c r="C164" s="104"/>
      <c r="D164" s="104"/>
      <c r="E164" s="104"/>
      <c r="F164" s="104"/>
      <c r="G164" s="104"/>
    </row>
    <row r="165" spans="1:8" ht="12.6" customHeight="1" x14ac:dyDescent="0.2">
      <c r="A165" s="91"/>
      <c r="B165" s="92"/>
      <c r="C165" s="93"/>
      <c r="D165" s="92"/>
      <c r="E165" s="92"/>
      <c r="F165" s="92"/>
      <c r="G165" s="92"/>
    </row>
    <row r="166" spans="1:8" ht="24.95" customHeight="1" x14ac:dyDescent="0.2">
      <c r="A166" s="105" t="s">
        <v>39</v>
      </c>
      <c r="B166" s="108" t="s">
        <v>0</v>
      </c>
      <c r="C166" s="109"/>
      <c r="D166" s="109"/>
      <c r="E166" s="109"/>
      <c r="F166" s="109"/>
      <c r="G166" s="109"/>
    </row>
    <row r="167" spans="1:8" ht="24.95" customHeight="1" x14ac:dyDescent="0.2">
      <c r="A167" s="106"/>
      <c r="B167" s="110" t="s">
        <v>1</v>
      </c>
      <c r="C167" s="112" t="s">
        <v>6</v>
      </c>
      <c r="D167" s="108" t="s">
        <v>5</v>
      </c>
      <c r="E167" s="109"/>
      <c r="F167" s="109"/>
      <c r="G167" s="109"/>
    </row>
    <row r="168" spans="1:8" ht="24.95" customHeight="1" x14ac:dyDescent="0.2">
      <c r="A168" s="107"/>
      <c r="B168" s="111"/>
      <c r="C168" s="113"/>
      <c r="D168" s="16" t="s">
        <v>4</v>
      </c>
      <c r="E168" s="16" t="s">
        <v>3</v>
      </c>
      <c r="F168" s="16" t="s">
        <v>2</v>
      </c>
      <c r="G168" s="17" t="s">
        <v>7</v>
      </c>
    </row>
    <row r="169" spans="1:8" s="4" customFormat="1" ht="15.75" customHeight="1" x14ac:dyDescent="0.2">
      <c r="A169" s="58"/>
      <c r="B169" s="59"/>
      <c r="C169" s="59"/>
      <c r="D169" s="59"/>
      <c r="E169" s="59"/>
      <c r="F169" s="59"/>
      <c r="H169" s="3"/>
    </row>
    <row r="170" spans="1:8" ht="16.5" customHeight="1" x14ac:dyDescent="0.2">
      <c r="A170" s="37" t="s">
        <v>33</v>
      </c>
      <c r="B170" s="15">
        <f>SUM(D170:G170)</f>
        <v>121</v>
      </c>
      <c r="C170" s="5">
        <f>B170/$B$8*100</f>
        <v>1.6899441340782122</v>
      </c>
      <c r="D170" s="12">
        <f>SUM(D172,D179:D184)</f>
        <v>31</v>
      </c>
      <c r="E170" s="12">
        <f>SUM(E172,E179:E184)</f>
        <v>7</v>
      </c>
      <c r="F170" s="12">
        <f>SUM(F172,F179:F184)</f>
        <v>82</v>
      </c>
      <c r="G170" s="14">
        <f>SUM(G172,G179:G184)</f>
        <v>1</v>
      </c>
    </row>
    <row r="171" spans="1:8" ht="16.5" customHeight="1" x14ac:dyDescent="0.2">
      <c r="A171" s="37"/>
      <c r="B171" s="15"/>
      <c r="C171" s="5"/>
      <c r="D171" s="12"/>
      <c r="E171" s="42"/>
      <c r="F171" s="12"/>
      <c r="G171" s="14"/>
    </row>
    <row r="172" spans="1:8" ht="16.5" customHeight="1" x14ac:dyDescent="0.2">
      <c r="A172" s="20" t="s">
        <v>12</v>
      </c>
      <c r="B172" s="15">
        <f>SUM(D172:G172)</f>
        <v>7</v>
      </c>
      <c r="C172" s="5">
        <f>B172/$B$8*100</f>
        <v>9.7765363128491628E-2</v>
      </c>
      <c r="D172" s="12">
        <f>SUM(D174:D177)</f>
        <v>6</v>
      </c>
      <c r="E172" s="12">
        <f>SUM(E174:E177)</f>
        <v>0</v>
      </c>
      <c r="F172" s="12">
        <f>SUM(F174:F177)</f>
        <v>1</v>
      </c>
      <c r="G172" s="14">
        <f>SUM(G174:G177)</f>
        <v>0</v>
      </c>
    </row>
    <row r="173" spans="1:8" ht="16.5" customHeight="1" x14ac:dyDescent="0.2">
      <c r="A173" s="20"/>
      <c r="B173" s="15"/>
      <c r="C173" s="5"/>
      <c r="D173" s="12"/>
      <c r="E173" s="12"/>
      <c r="F173" s="12"/>
      <c r="G173" s="14"/>
    </row>
    <row r="174" spans="1:8" ht="16.5" customHeight="1" x14ac:dyDescent="0.2">
      <c r="A174" s="19" t="s">
        <v>14</v>
      </c>
      <c r="B174" s="12">
        <f>SUM(D174:G174)</f>
        <v>1</v>
      </c>
      <c r="C174" s="5">
        <f>B174/$B$8*100</f>
        <v>1.3966480446927373E-2</v>
      </c>
      <c r="D174" s="43">
        <v>0</v>
      </c>
      <c r="E174" s="101">
        <v>0</v>
      </c>
      <c r="F174" s="10">
        <v>1</v>
      </c>
      <c r="G174" s="21">
        <v>0</v>
      </c>
    </row>
    <row r="175" spans="1:8" s="4" customFormat="1" ht="16.5" customHeight="1" x14ac:dyDescent="0.2">
      <c r="A175" s="19" t="s">
        <v>16</v>
      </c>
      <c r="B175" s="12">
        <f>SUM(D175:G175)</f>
        <v>4</v>
      </c>
      <c r="C175" s="5">
        <f>B175/$B$8*100</f>
        <v>5.5865921787709494E-2</v>
      </c>
      <c r="D175" s="43">
        <v>4</v>
      </c>
      <c r="E175" s="101">
        <v>0</v>
      </c>
      <c r="F175" s="43">
        <v>0</v>
      </c>
      <c r="G175" s="44">
        <v>0</v>
      </c>
      <c r="H175" s="3"/>
    </row>
    <row r="176" spans="1:8" s="4" customFormat="1" ht="16.5" customHeight="1" x14ac:dyDescent="0.2">
      <c r="A176" s="19" t="s">
        <v>18</v>
      </c>
      <c r="B176" s="12">
        <f>SUM(D176:G176)</f>
        <v>1</v>
      </c>
      <c r="C176" s="5">
        <f>B176/$B$8*100</f>
        <v>1.3966480446927373E-2</v>
      </c>
      <c r="D176" s="43">
        <v>1</v>
      </c>
      <c r="E176" s="43">
        <v>0</v>
      </c>
      <c r="F176" s="43">
        <v>0</v>
      </c>
      <c r="G176" s="44">
        <v>0</v>
      </c>
      <c r="H176" s="3"/>
    </row>
    <row r="177" spans="1:8" s="4" customFormat="1" ht="16.5" customHeight="1" x14ac:dyDescent="0.2">
      <c r="A177" s="19" t="s">
        <v>17</v>
      </c>
      <c r="B177" s="12">
        <f>SUM(D177:G177)</f>
        <v>1</v>
      </c>
      <c r="C177" s="5">
        <f>B177/$B$8*100</f>
        <v>1.3966480446927373E-2</v>
      </c>
      <c r="D177" s="43">
        <v>1</v>
      </c>
      <c r="E177" s="43">
        <v>0</v>
      </c>
      <c r="F177" s="43">
        <v>0</v>
      </c>
      <c r="G177" s="44">
        <v>0</v>
      </c>
      <c r="H177" s="3"/>
    </row>
    <row r="178" spans="1:8" ht="16.5" customHeight="1" x14ac:dyDescent="0.2">
      <c r="A178" s="2"/>
      <c r="B178" s="25"/>
      <c r="C178" s="26"/>
      <c r="D178" s="25"/>
      <c r="E178" s="49"/>
      <c r="F178" s="25"/>
      <c r="G178" s="27"/>
    </row>
    <row r="179" spans="1:8" ht="16.5" customHeight="1" x14ac:dyDescent="0.2">
      <c r="A179" s="20" t="s">
        <v>19</v>
      </c>
      <c r="B179" s="12">
        <f t="shared" ref="B179:B184" si="26">SUM(D179:G179)</f>
        <v>29</v>
      </c>
      <c r="C179" s="5">
        <f t="shared" ref="C179:C183" si="27">B179/$B$8*100</f>
        <v>0.40502793296089384</v>
      </c>
      <c r="D179" s="43">
        <v>10</v>
      </c>
      <c r="E179" s="60">
        <v>0</v>
      </c>
      <c r="F179" s="43">
        <v>18</v>
      </c>
      <c r="G179" s="44">
        <v>1</v>
      </c>
    </row>
    <row r="180" spans="1:8" ht="16.5" customHeight="1" x14ac:dyDescent="0.2">
      <c r="A180" s="20" t="s">
        <v>20</v>
      </c>
      <c r="B180" s="12">
        <f t="shared" si="26"/>
        <v>31</v>
      </c>
      <c r="C180" s="5">
        <f t="shared" si="27"/>
        <v>0.43296089385474856</v>
      </c>
      <c r="D180" s="43">
        <v>5</v>
      </c>
      <c r="E180" s="41">
        <v>1</v>
      </c>
      <c r="F180" s="43">
        <v>25</v>
      </c>
      <c r="G180" s="44">
        <v>0</v>
      </c>
    </row>
    <row r="181" spans="1:8" ht="16.5" customHeight="1" x14ac:dyDescent="0.2">
      <c r="A181" s="20" t="s">
        <v>21</v>
      </c>
      <c r="B181" s="12">
        <f t="shared" si="26"/>
        <v>30</v>
      </c>
      <c r="C181" s="5">
        <f t="shared" si="27"/>
        <v>0.41899441340782123</v>
      </c>
      <c r="D181" s="43">
        <v>5</v>
      </c>
      <c r="E181" s="41">
        <v>2</v>
      </c>
      <c r="F181" s="43">
        <v>23</v>
      </c>
      <c r="G181" s="44">
        <v>0</v>
      </c>
    </row>
    <row r="182" spans="1:8" ht="16.5" customHeight="1" x14ac:dyDescent="0.2">
      <c r="A182" s="20" t="s">
        <v>22</v>
      </c>
      <c r="B182" s="12">
        <f t="shared" si="26"/>
        <v>17</v>
      </c>
      <c r="C182" s="5">
        <f t="shared" si="27"/>
        <v>0.23743016759776536</v>
      </c>
      <c r="D182" s="43">
        <v>4</v>
      </c>
      <c r="E182" s="43">
        <v>1</v>
      </c>
      <c r="F182" s="43">
        <v>12</v>
      </c>
      <c r="G182" s="44">
        <v>0</v>
      </c>
    </row>
    <row r="183" spans="1:8" ht="16.5" customHeight="1" x14ac:dyDescent="0.2">
      <c r="A183" s="20" t="s">
        <v>23</v>
      </c>
      <c r="B183" s="12">
        <f t="shared" si="26"/>
        <v>5</v>
      </c>
      <c r="C183" s="5">
        <f t="shared" si="27"/>
        <v>6.9832402234636867E-2</v>
      </c>
      <c r="D183" s="43">
        <v>0</v>
      </c>
      <c r="E183" s="43">
        <v>3</v>
      </c>
      <c r="F183" s="43">
        <v>2</v>
      </c>
      <c r="G183" s="44">
        <v>0</v>
      </c>
    </row>
    <row r="184" spans="1:8" ht="16.5" customHeight="1" x14ac:dyDescent="0.2">
      <c r="A184" s="20" t="s">
        <v>24</v>
      </c>
      <c r="B184" s="12">
        <f t="shared" si="26"/>
        <v>2</v>
      </c>
      <c r="C184" s="5">
        <f>B184/$B$8*100</f>
        <v>2.7932960893854747E-2</v>
      </c>
      <c r="D184" s="43">
        <v>1</v>
      </c>
      <c r="E184" s="43">
        <v>0</v>
      </c>
      <c r="F184" s="43">
        <v>1</v>
      </c>
      <c r="G184" s="44">
        <v>0</v>
      </c>
    </row>
    <row r="185" spans="1:8" ht="16.5" customHeight="1" x14ac:dyDescent="0.2">
      <c r="A185" s="20"/>
      <c r="B185" s="12"/>
      <c r="C185" s="5"/>
      <c r="D185" s="43"/>
      <c r="E185" s="43"/>
      <c r="F185" s="43"/>
      <c r="G185" s="44"/>
    </row>
    <row r="186" spans="1:8" s="4" customFormat="1" ht="16.5" customHeight="1" x14ac:dyDescent="0.2">
      <c r="A186" s="37" t="s">
        <v>34</v>
      </c>
      <c r="B186" s="15">
        <f>SUM(D186:G186)</f>
        <v>2644</v>
      </c>
      <c r="C186" s="5">
        <f>B186/$B$8*100</f>
        <v>36.927374301675982</v>
      </c>
      <c r="D186" s="12">
        <f>SUM(D188,D193,D201:D207)</f>
        <v>691</v>
      </c>
      <c r="E186" s="12">
        <f>SUM(E188,E193,E201:E207)</f>
        <v>231</v>
      </c>
      <c r="F186" s="12">
        <f>SUM(F188,F193,F201:F207)</f>
        <v>1709</v>
      </c>
      <c r="G186" s="14">
        <f>SUM(G188,G193,G201:G207)</f>
        <v>13</v>
      </c>
      <c r="H186" s="3"/>
    </row>
    <row r="187" spans="1:8" s="4" customFormat="1" ht="16.5" customHeight="1" x14ac:dyDescent="0.2">
      <c r="A187" s="34"/>
      <c r="B187" s="15"/>
      <c r="C187" s="5"/>
      <c r="D187" s="12"/>
      <c r="E187" s="42"/>
      <c r="F187" s="12"/>
      <c r="G187" s="14"/>
      <c r="H187" s="3"/>
    </row>
    <row r="188" spans="1:8" s="4" customFormat="1" ht="16.5" customHeight="1" x14ac:dyDescent="0.2">
      <c r="A188" s="18" t="s">
        <v>9</v>
      </c>
      <c r="B188" s="15">
        <f>SUM(D188:G188)</f>
        <v>7</v>
      </c>
      <c r="C188" s="5">
        <f>B188/$B$8*100</f>
        <v>9.7765363128491628E-2</v>
      </c>
      <c r="D188" s="12">
        <f>SUM(D190:D191)</f>
        <v>6</v>
      </c>
      <c r="E188" s="99">
        <v>0</v>
      </c>
      <c r="F188" s="12">
        <f t="shared" ref="F188:G188" si="28">SUM(F190:F191)</f>
        <v>1</v>
      </c>
      <c r="G188" s="14">
        <f t="shared" si="28"/>
        <v>0</v>
      </c>
      <c r="H188" s="3"/>
    </row>
    <row r="189" spans="1:8" s="4" customFormat="1" ht="16.5" customHeight="1" x14ac:dyDescent="0.2">
      <c r="A189" s="18"/>
      <c r="B189" s="15"/>
      <c r="C189" s="5"/>
      <c r="D189" s="12"/>
      <c r="E189" s="42"/>
      <c r="F189" s="14"/>
      <c r="G189" s="14"/>
      <c r="H189" s="3"/>
    </row>
    <row r="190" spans="1:8" s="4" customFormat="1" ht="16.5" customHeight="1" x14ac:dyDescent="0.2">
      <c r="A190" s="19" t="s">
        <v>13</v>
      </c>
      <c r="B190" s="15">
        <f t="shared" ref="B190" si="29">SUM(D190:G190)</f>
        <v>3</v>
      </c>
      <c r="C190" s="5">
        <f t="shared" ref="C190:C191" si="30">B190/$B$8*100</f>
        <v>4.189944134078212E-2</v>
      </c>
      <c r="D190" s="10">
        <v>3</v>
      </c>
      <c r="E190" s="101">
        <v>0</v>
      </c>
      <c r="F190" s="21">
        <v>0</v>
      </c>
      <c r="G190" s="21">
        <v>0</v>
      </c>
      <c r="H190" s="3"/>
    </row>
    <row r="191" spans="1:8" s="4" customFormat="1" ht="16.5" customHeight="1" x14ac:dyDescent="0.2">
      <c r="A191" s="19" t="s">
        <v>11</v>
      </c>
      <c r="B191" s="15">
        <f t="shared" ref="B191" si="31">SUM(D191:G191)</f>
        <v>4</v>
      </c>
      <c r="C191" s="5">
        <f t="shared" si="30"/>
        <v>5.5865921787709494E-2</v>
      </c>
      <c r="D191" s="43">
        <v>3</v>
      </c>
      <c r="E191" s="101">
        <v>0</v>
      </c>
      <c r="F191" s="44">
        <v>1</v>
      </c>
      <c r="G191" s="44">
        <v>0</v>
      </c>
      <c r="H191" s="3"/>
    </row>
    <row r="192" spans="1:8" s="4" customFormat="1" ht="16.5" customHeight="1" x14ac:dyDescent="0.2">
      <c r="A192" s="19"/>
      <c r="B192" s="12"/>
      <c r="C192" s="5"/>
      <c r="D192" s="43"/>
      <c r="E192" s="41"/>
      <c r="F192" s="44"/>
      <c r="G192" s="44"/>
      <c r="H192" s="3"/>
    </row>
    <row r="193" spans="1:8" ht="16.5" customHeight="1" x14ac:dyDescent="0.2">
      <c r="A193" s="20" t="s">
        <v>12</v>
      </c>
      <c r="B193" s="15">
        <f>SUM(D193:G193)</f>
        <v>233</v>
      </c>
      <c r="C193" s="5">
        <f>B193/$B$8*100</f>
        <v>3.2541899441340782</v>
      </c>
      <c r="D193" s="12">
        <f>SUM(D195:D199)</f>
        <v>137</v>
      </c>
      <c r="E193" s="42">
        <f>SUM(E195:E199)</f>
        <v>1</v>
      </c>
      <c r="F193" s="12">
        <f>SUM(F195:F199)</f>
        <v>92</v>
      </c>
      <c r="G193" s="14">
        <f>SUM(G195:G199)</f>
        <v>3</v>
      </c>
    </row>
    <row r="194" spans="1:8" ht="16.5" customHeight="1" x14ac:dyDescent="0.2">
      <c r="A194" s="30"/>
      <c r="B194" s="15"/>
      <c r="C194" s="5"/>
      <c r="D194" s="12"/>
      <c r="E194" s="42"/>
      <c r="F194" s="12"/>
      <c r="G194" s="14"/>
    </row>
    <row r="195" spans="1:8" ht="16.5" customHeight="1" x14ac:dyDescent="0.2">
      <c r="A195" s="19" t="s">
        <v>14</v>
      </c>
      <c r="B195" s="15">
        <f>SUM(D195:G195)</f>
        <v>16</v>
      </c>
      <c r="C195" s="5">
        <f>B195/$B$8*100</f>
        <v>0.22346368715083798</v>
      </c>
      <c r="D195" s="43">
        <v>15</v>
      </c>
      <c r="E195" s="101">
        <v>0</v>
      </c>
      <c r="F195" s="43">
        <v>1</v>
      </c>
      <c r="G195" s="44">
        <v>0</v>
      </c>
    </row>
    <row r="196" spans="1:8" ht="16.5" customHeight="1" x14ac:dyDescent="0.2">
      <c r="A196" s="19" t="s">
        <v>15</v>
      </c>
      <c r="B196" s="15">
        <f>SUM(D196:G196)</f>
        <v>32</v>
      </c>
      <c r="C196" s="5">
        <f>B196/$B$8*100</f>
        <v>0.44692737430167595</v>
      </c>
      <c r="D196" s="43">
        <v>30</v>
      </c>
      <c r="E196" s="101">
        <v>0</v>
      </c>
      <c r="F196" s="43">
        <v>2</v>
      </c>
      <c r="G196" s="44">
        <v>0</v>
      </c>
    </row>
    <row r="197" spans="1:8" ht="16.5" customHeight="1" x14ac:dyDescent="0.2">
      <c r="A197" s="19" t="s">
        <v>16</v>
      </c>
      <c r="B197" s="15">
        <f>SUM(D197:G197)</f>
        <v>27</v>
      </c>
      <c r="C197" s="5">
        <f>B197/$B$8*100</f>
        <v>0.37709497206703912</v>
      </c>
      <c r="D197" s="43">
        <v>17</v>
      </c>
      <c r="E197" s="101">
        <v>0</v>
      </c>
      <c r="F197" s="43">
        <v>9</v>
      </c>
      <c r="G197" s="44">
        <v>1</v>
      </c>
    </row>
    <row r="198" spans="1:8" ht="16.5" customHeight="1" x14ac:dyDescent="0.2">
      <c r="A198" s="19" t="s">
        <v>18</v>
      </c>
      <c r="B198" s="15">
        <f>SUM(D198:G198)</f>
        <v>73</v>
      </c>
      <c r="C198" s="5">
        <f>B198/$B$8*100</f>
        <v>1.0195530726256983</v>
      </c>
      <c r="D198" s="43">
        <v>35</v>
      </c>
      <c r="E198" s="43">
        <v>1</v>
      </c>
      <c r="F198" s="43">
        <v>35</v>
      </c>
      <c r="G198" s="44">
        <v>2</v>
      </c>
    </row>
    <row r="199" spans="1:8" ht="16.5" customHeight="1" x14ac:dyDescent="0.2">
      <c r="A199" s="19" t="s">
        <v>17</v>
      </c>
      <c r="B199" s="15">
        <f>SUM(D199:G199)</f>
        <v>85</v>
      </c>
      <c r="C199" s="5">
        <f>B199/$B$8*100</f>
        <v>1.1871508379888267</v>
      </c>
      <c r="D199" s="43">
        <v>40</v>
      </c>
      <c r="E199" s="44">
        <v>0</v>
      </c>
      <c r="F199" s="43">
        <v>45</v>
      </c>
      <c r="G199" s="44">
        <v>0</v>
      </c>
    </row>
    <row r="200" spans="1:8" ht="16.5" customHeight="1" x14ac:dyDescent="0.2">
      <c r="A200" s="2"/>
      <c r="B200" s="40"/>
      <c r="C200" s="26"/>
      <c r="D200" s="25"/>
      <c r="E200" s="49"/>
      <c r="F200" s="25"/>
      <c r="G200" s="27"/>
    </row>
    <row r="201" spans="1:8" s="4" customFormat="1" ht="16.5" customHeight="1" x14ac:dyDescent="0.2">
      <c r="A201" s="20" t="s">
        <v>19</v>
      </c>
      <c r="B201" s="15">
        <f t="shared" ref="B201:B207" si="32">SUM(D201:G201)</f>
        <v>687</v>
      </c>
      <c r="C201" s="5">
        <f t="shared" ref="C201:C206" si="33">B201/$B$8*100</f>
        <v>9.594972067039107</v>
      </c>
      <c r="D201" s="43">
        <v>220</v>
      </c>
      <c r="E201" s="41">
        <v>18</v>
      </c>
      <c r="F201" s="43">
        <v>449</v>
      </c>
      <c r="G201" s="44">
        <v>0</v>
      </c>
      <c r="H201" s="3"/>
    </row>
    <row r="202" spans="1:8" s="4" customFormat="1" ht="16.5" customHeight="1" x14ac:dyDescent="0.2">
      <c r="A202" s="20" t="s">
        <v>20</v>
      </c>
      <c r="B202" s="15">
        <f t="shared" si="32"/>
        <v>657</v>
      </c>
      <c r="C202" s="5">
        <f t="shared" si="33"/>
        <v>9.1759776536312838</v>
      </c>
      <c r="D202" s="43">
        <v>147</v>
      </c>
      <c r="E202" s="41">
        <v>41</v>
      </c>
      <c r="F202" s="43">
        <v>467</v>
      </c>
      <c r="G202" s="44">
        <v>2</v>
      </c>
      <c r="H202" s="3"/>
    </row>
    <row r="203" spans="1:8" s="4" customFormat="1" ht="16.5" customHeight="1" x14ac:dyDescent="0.2">
      <c r="A203" s="20" t="s">
        <v>21</v>
      </c>
      <c r="B203" s="15">
        <f t="shared" si="32"/>
        <v>473</v>
      </c>
      <c r="C203" s="5">
        <f t="shared" si="33"/>
        <v>6.606145251396649</v>
      </c>
      <c r="D203" s="43">
        <v>88</v>
      </c>
      <c r="E203" s="41">
        <v>65</v>
      </c>
      <c r="F203" s="43">
        <v>317</v>
      </c>
      <c r="G203" s="44">
        <v>3</v>
      </c>
      <c r="H203" s="3"/>
    </row>
    <row r="204" spans="1:8" s="4" customFormat="1" ht="16.5" customHeight="1" x14ac:dyDescent="0.2">
      <c r="A204" s="20" t="s">
        <v>22</v>
      </c>
      <c r="B204" s="15">
        <f t="shared" si="32"/>
        <v>405</v>
      </c>
      <c r="C204" s="5">
        <f t="shared" si="33"/>
        <v>5.6564245810055871</v>
      </c>
      <c r="D204" s="43">
        <v>63</v>
      </c>
      <c r="E204" s="41">
        <v>70</v>
      </c>
      <c r="F204" s="43">
        <v>269</v>
      </c>
      <c r="G204" s="44">
        <v>3</v>
      </c>
      <c r="H204" s="3"/>
    </row>
    <row r="205" spans="1:8" s="4" customFormat="1" ht="16.5" customHeight="1" x14ac:dyDescent="0.2">
      <c r="A205" s="20" t="s">
        <v>23</v>
      </c>
      <c r="B205" s="15">
        <f t="shared" si="32"/>
        <v>168</v>
      </c>
      <c r="C205" s="5">
        <f t="shared" si="33"/>
        <v>2.3463687150837989</v>
      </c>
      <c r="D205" s="43">
        <v>24</v>
      </c>
      <c r="E205" s="41">
        <v>35</v>
      </c>
      <c r="F205" s="43">
        <v>107</v>
      </c>
      <c r="G205" s="44">
        <v>2</v>
      </c>
      <c r="H205" s="3"/>
    </row>
    <row r="206" spans="1:8" s="4" customFormat="1" ht="16.5" customHeight="1" x14ac:dyDescent="0.2">
      <c r="A206" s="20" t="s">
        <v>24</v>
      </c>
      <c r="B206" s="15">
        <f t="shared" si="32"/>
        <v>13</v>
      </c>
      <c r="C206" s="5">
        <f t="shared" si="33"/>
        <v>0.18156424581005587</v>
      </c>
      <c r="D206" s="43">
        <v>5</v>
      </c>
      <c r="E206" s="41">
        <v>1</v>
      </c>
      <c r="F206" s="43">
        <v>7</v>
      </c>
      <c r="G206" s="44">
        <v>0</v>
      </c>
      <c r="H206" s="3"/>
    </row>
    <row r="207" spans="1:8" s="4" customFormat="1" ht="16.5" customHeight="1" x14ac:dyDescent="0.2">
      <c r="A207" s="20" t="s">
        <v>25</v>
      </c>
      <c r="B207" s="15">
        <f t="shared" si="32"/>
        <v>1</v>
      </c>
      <c r="C207" s="5">
        <f>B207/$B$8*100</f>
        <v>1.3966480446927373E-2</v>
      </c>
      <c r="D207" s="43">
        <v>1</v>
      </c>
      <c r="E207" s="43">
        <v>0</v>
      </c>
      <c r="F207" s="43">
        <v>0</v>
      </c>
      <c r="G207" s="44">
        <v>0</v>
      </c>
      <c r="H207" s="3"/>
    </row>
    <row r="208" spans="1:8" ht="16.5" customHeight="1" x14ac:dyDescent="0.2">
      <c r="A208" s="61"/>
      <c r="B208" s="15"/>
      <c r="C208" s="5"/>
      <c r="D208" s="43"/>
      <c r="E208" s="51"/>
      <c r="F208" s="43"/>
      <c r="G208" s="45"/>
    </row>
    <row r="209" spans="1:8" s="4" customFormat="1" ht="16.5" customHeight="1" x14ac:dyDescent="0.2">
      <c r="A209" s="37" t="s">
        <v>42</v>
      </c>
      <c r="B209" s="15">
        <f t="shared" ref="B209:B238" si="34">SUM(D209:G209)</f>
        <v>1271</v>
      </c>
      <c r="C209" s="5">
        <f>B209/$B$8*100</f>
        <v>17.751396648044693</v>
      </c>
      <c r="D209" s="12">
        <f>SUM(D211,D224,D232:D238)</f>
        <v>330</v>
      </c>
      <c r="E209" s="12">
        <f>SUM(E211,E224,E232:E238)</f>
        <v>135</v>
      </c>
      <c r="F209" s="12">
        <f>SUM(F211,F224,F232:F238)</f>
        <v>805</v>
      </c>
      <c r="G209" s="14">
        <f>SUM(G211,G224,G232:G238)</f>
        <v>1</v>
      </c>
      <c r="H209" s="3"/>
    </row>
    <row r="210" spans="1:8" s="4" customFormat="1" ht="16.5" customHeight="1" x14ac:dyDescent="0.2">
      <c r="A210" s="33"/>
      <c r="B210" s="15"/>
      <c r="C210" s="5"/>
      <c r="D210" s="12"/>
      <c r="E210" s="42"/>
      <c r="F210" s="12"/>
      <c r="G210" s="14"/>
      <c r="H210" s="3"/>
    </row>
    <row r="211" spans="1:8" s="4" customFormat="1" ht="16.5" customHeight="1" x14ac:dyDescent="0.2">
      <c r="A211" s="18" t="s">
        <v>9</v>
      </c>
      <c r="B211" s="15">
        <f t="shared" si="34"/>
        <v>5</v>
      </c>
      <c r="C211" s="5">
        <f>B211/$B$8*100</f>
        <v>6.9832402234636867E-2</v>
      </c>
      <c r="D211" s="12">
        <f>SUM(D213:D214)</f>
        <v>4</v>
      </c>
      <c r="E211" s="99">
        <f t="shared" ref="E211:G211" si="35">SUM(E213:E214)</f>
        <v>0</v>
      </c>
      <c r="F211" s="12">
        <f t="shared" si="35"/>
        <v>1</v>
      </c>
      <c r="G211" s="14">
        <f t="shared" si="35"/>
        <v>0</v>
      </c>
      <c r="H211" s="3"/>
    </row>
    <row r="212" spans="1:8" s="4" customFormat="1" ht="16.5" customHeight="1" x14ac:dyDescent="0.2">
      <c r="A212" s="18"/>
      <c r="B212" s="15"/>
      <c r="C212" s="5"/>
      <c r="D212" s="12"/>
      <c r="E212" s="42"/>
      <c r="F212" s="12"/>
      <c r="G212" s="14"/>
      <c r="H212" s="3"/>
    </row>
    <row r="213" spans="1:8" s="4" customFormat="1" ht="16.5" customHeight="1" x14ac:dyDescent="0.2">
      <c r="A213" s="19" t="s">
        <v>13</v>
      </c>
      <c r="B213" s="15">
        <f t="shared" si="34"/>
        <v>1</v>
      </c>
      <c r="C213" s="5">
        <f t="shared" ref="C213" si="36">B213/$B$8*100</f>
        <v>1.3966480446927373E-2</v>
      </c>
      <c r="D213" s="10">
        <v>1</v>
      </c>
      <c r="E213" s="101">
        <v>0</v>
      </c>
      <c r="F213" s="10">
        <v>0</v>
      </c>
      <c r="G213" s="21">
        <v>0</v>
      </c>
      <c r="H213" s="3"/>
    </row>
    <row r="214" spans="1:8" s="4" customFormat="1" ht="16.5" customHeight="1" x14ac:dyDescent="0.2">
      <c r="A214" s="19" t="s">
        <v>11</v>
      </c>
      <c r="B214" s="15">
        <f t="shared" si="34"/>
        <v>4</v>
      </c>
      <c r="C214" s="5">
        <f>B214/$B$8*100</f>
        <v>5.5865921787709494E-2</v>
      </c>
      <c r="D214" s="43">
        <v>3</v>
      </c>
      <c r="E214" s="101">
        <v>0</v>
      </c>
      <c r="F214" s="43">
        <v>1</v>
      </c>
      <c r="G214" s="44">
        <v>0</v>
      </c>
      <c r="H214" s="3"/>
    </row>
    <row r="215" spans="1:8" ht="15" customHeight="1" x14ac:dyDescent="0.2">
      <c r="A215" s="103" t="s">
        <v>40</v>
      </c>
      <c r="B215" s="103"/>
      <c r="C215" s="103"/>
      <c r="D215" s="103"/>
      <c r="E215" s="103"/>
      <c r="F215" s="103"/>
      <c r="G215" s="103"/>
    </row>
    <row r="216" spans="1:8" ht="15" customHeight="1" x14ac:dyDescent="0.2">
      <c r="A216" s="104" t="s">
        <v>50</v>
      </c>
      <c r="B216" s="104"/>
      <c r="C216" s="104"/>
      <c r="D216" s="104"/>
      <c r="E216" s="104"/>
      <c r="F216" s="104"/>
      <c r="G216" s="104"/>
    </row>
    <row r="217" spans="1:8" ht="12.6" customHeight="1" x14ac:dyDescent="0.2">
      <c r="A217" s="91"/>
      <c r="B217" s="92"/>
      <c r="C217" s="93"/>
      <c r="D217" s="92"/>
      <c r="E217" s="92"/>
      <c r="F217" s="92"/>
      <c r="G217" s="92"/>
    </row>
    <row r="218" spans="1:8" ht="24.95" customHeight="1" x14ac:dyDescent="0.2">
      <c r="A218" s="105" t="s">
        <v>39</v>
      </c>
      <c r="B218" s="108" t="s">
        <v>0</v>
      </c>
      <c r="C218" s="109"/>
      <c r="D218" s="109"/>
      <c r="E218" s="109"/>
      <c r="F218" s="109"/>
      <c r="G218" s="109"/>
    </row>
    <row r="219" spans="1:8" ht="24.95" customHeight="1" x14ac:dyDescent="0.2">
      <c r="A219" s="106"/>
      <c r="B219" s="110" t="s">
        <v>1</v>
      </c>
      <c r="C219" s="112" t="s">
        <v>6</v>
      </c>
      <c r="D219" s="108" t="s">
        <v>5</v>
      </c>
      <c r="E219" s="109"/>
      <c r="F219" s="109"/>
      <c r="G219" s="109"/>
    </row>
    <row r="220" spans="1:8" ht="24.95" customHeight="1" x14ac:dyDescent="0.2">
      <c r="A220" s="107"/>
      <c r="B220" s="111"/>
      <c r="C220" s="113"/>
      <c r="D220" s="16" t="s">
        <v>4</v>
      </c>
      <c r="E220" s="16" t="s">
        <v>3</v>
      </c>
      <c r="F220" s="16" t="s">
        <v>2</v>
      </c>
      <c r="G220" s="17" t="s">
        <v>7</v>
      </c>
    </row>
    <row r="221" spans="1:8" s="4" customFormat="1" ht="13.5" customHeight="1" x14ac:dyDescent="0.2">
      <c r="A221" s="58"/>
      <c r="B221" s="59"/>
      <c r="C221" s="59"/>
      <c r="D221" s="59"/>
      <c r="E221" s="59"/>
      <c r="F221" s="59"/>
      <c r="H221" s="3"/>
    </row>
    <row r="222" spans="1:8" s="4" customFormat="1" ht="14.25" customHeight="1" x14ac:dyDescent="0.2">
      <c r="A222" s="2" t="s">
        <v>43</v>
      </c>
      <c r="B222" s="59"/>
      <c r="C222" s="59"/>
      <c r="D222" s="59"/>
      <c r="E222" s="59"/>
      <c r="F222" s="59"/>
      <c r="H222" s="3"/>
    </row>
    <row r="223" spans="1:8" s="4" customFormat="1" ht="13.5" customHeight="1" x14ac:dyDescent="0.2">
      <c r="A223" s="3"/>
      <c r="B223" s="59"/>
      <c r="C223" s="59"/>
      <c r="D223" s="59"/>
      <c r="E223" s="59"/>
      <c r="F223" s="59"/>
      <c r="H223" s="3"/>
    </row>
    <row r="224" spans="1:8" s="4" customFormat="1" ht="14.25" customHeight="1" x14ac:dyDescent="0.2">
      <c r="A224" s="20" t="s">
        <v>12</v>
      </c>
      <c r="B224" s="15">
        <f t="shared" si="34"/>
        <v>123</v>
      </c>
      <c r="C224" s="5">
        <f>B224/$B$8*100</f>
        <v>1.717877094972067</v>
      </c>
      <c r="D224" s="12">
        <f>SUM(D226:D230)</f>
        <v>62</v>
      </c>
      <c r="E224" s="12">
        <f>SUM(E226:E230)</f>
        <v>1</v>
      </c>
      <c r="F224" s="12">
        <f>SUM(F226:F230)</f>
        <v>59</v>
      </c>
      <c r="G224" s="14">
        <f>SUM(G226:G230)</f>
        <v>1</v>
      </c>
      <c r="H224" s="3"/>
    </row>
    <row r="225" spans="1:8" s="4" customFormat="1" ht="12.75" customHeight="1" x14ac:dyDescent="0.2">
      <c r="A225" s="30"/>
      <c r="B225" s="15"/>
      <c r="C225" s="5"/>
      <c r="D225" s="12"/>
      <c r="E225" s="42"/>
      <c r="F225" s="12"/>
      <c r="G225" s="14"/>
      <c r="H225" s="3"/>
    </row>
    <row r="226" spans="1:8" s="4" customFormat="1" ht="14.25" customHeight="1" x14ac:dyDescent="0.2">
      <c r="A226" s="19" t="s">
        <v>14</v>
      </c>
      <c r="B226" s="15">
        <f t="shared" si="34"/>
        <v>5</v>
      </c>
      <c r="C226" s="5">
        <f>B226/$B$8*100</f>
        <v>6.9832402234636867E-2</v>
      </c>
      <c r="D226" s="43">
        <v>5</v>
      </c>
      <c r="E226" s="101">
        <v>0</v>
      </c>
      <c r="F226" s="43">
        <v>0</v>
      </c>
      <c r="G226" s="44">
        <v>0</v>
      </c>
      <c r="H226" s="3"/>
    </row>
    <row r="227" spans="1:8" s="4" customFormat="1" ht="14.25" customHeight="1" x14ac:dyDescent="0.2">
      <c r="A227" s="19" t="s">
        <v>15</v>
      </c>
      <c r="B227" s="15">
        <f t="shared" si="34"/>
        <v>14</v>
      </c>
      <c r="C227" s="5">
        <f>B227/$B$8*100</f>
        <v>0.19553072625698326</v>
      </c>
      <c r="D227" s="43">
        <v>8</v>
      </c>
      <c r="E227" s="101">
        <v>0</v>
      </c>
      <c r="F227" s="43">
        <v>6</v>
      </c>
      <c r="G227" s="44">
        <v>0</v>
      </c>
      <c r="H227" s="3"/>
    </row>
    <row r="228" spans="1:8" s="4" customFormat="1" ht="14.25" customHeight="1" x14ac:dyDescent="0.2">
      <c r="A228" s="19" t="s">
        <v>16</v>
      </c>
      <c r="B228" s="15">
        <f t="shared" si="34"/>
        <v>20</v>
      </c>
      <c r="C228" s="5">
        <f>B228/$B$8*100</f>
        <v>0.27932960893854747</v>
      </c>
      <c r="D228" s="43">
        <v>14</v>
      </c>
      <c r="E228" s="101">
        <v>0</v>
      </c>
      <c r="F228" s="43">
        <v>6</v>
      </c>
      <c r="G228" s="44">
        <v>0</v>
      </c>
      <c r="H228" s="3"/>
    </row>
    <row r="229" spans="1:8" s="4" customFormat="1" ht="14.25" customHeight="1" x14ac:dyDescent="0.2">
      <c r="A229" s="19" t="s">
        <v>18</v>
      </c>
      <c r="B229" s="15">
        <f t="shared" si="34"/>
        <v>36</v>
      </c>
      <c r="C229" s="5">
        <f>B229/$B$8*100</f>
        <v>0.5027932960893855</v>
      </c>
      <c r="D229" s="43">
        <v>14</v>
      </c>
      <c r="E229" s="44">
        <v>1</v>
      </c>
      <c r="F229" s="43">
        <v>21</v>
      </c>
      <c r="G229" s="44">
        <v>0</v>
      </c>
      <c r="H229" s="3"/>
    </row>
    <row r="230" spans="1:8" s="4" customFormat="1" ht="14.25" customHeight="1" x14ac:dyDescent="0.2">
      <c r="A230" s="19" t="s">
        <v>17</v>
      </c>
      <c r="B230" s="15">
        <f t="shared" si="34"/>
        <v>48</v>
      </c>
      <c r="C230" s="5">
        <f>B230/$B$8*100</f>
        <v>0.67039106145251393</v>
      </c>
      <c r="D230" s="43">
        <v>21</v>
      </c>
      <c r="E230" s="44">
        <v>0</v>
      </c>
      <c r="F230" s="43">
        <v>26</v>
      </c>
      <c r="G230" s="44">
        <v>1</v>
      </c>
      <c r="H230" s="3"/>
    </row>
    <row r="231" spans="1:8" s="4" customFormat="1" ht="12.75" customHeight="1" x14ac:dyDescent="0.2">
      <c r="A231" s="19"/>
      <c r="B231" s="15"/>
      <c r="C231" s="5"/>
      <c r="D231" s="43"/>
      <c r="E231" s="41"/>
      <c r="F231" s="43"/>
      <c r="G231" s="44"/>
      <c r="H231" s="3"/>
    </row>
    <row r="232" spans="1:8" s="4" customFormat="1" ht="14.25" customHeight="1" x14ac:dyDescent="0.2">
      <c r="A232" s="20" t="s">
        <v>19</v>
      </c>
      <c r="B232" s="15">
        <f t="shared" si="34"/>
        <v>270</v>
      </c>
      <c r="C232" s="5">
        <f t="shared" ref="C232:C238" si="37">B232/$B$8*100</f>
        <v>3.7709497206703912</v>
      </c>
      <c r="D232" s="43">
        <v>99</v>
      </c>
      <c r="E232" s="41">
        <v>10</v>
      </c>
      <c r="F232" s="43">
        <v>161</v>
      </c>
      <c r="G232" s="44">
        <v>0</v>
      </c>
      <c r="H232" s="3"/>
    </row>
    <row r="233" spans="1:8" s="4" customFormat="1" ht="14.25" customHeight="1" x14ac:dyDescent="0.2">
      <c r="A233" s="20" t="s">
        <v>20</v>
      </c>
      <c r="B233" s="15">
        <f t="shared" si="34"/>
        <v>325</v>
      </c>
      <c r="C233" s="5">
        <f t="shared" si="37"/>
        <v>4.539106145251397</v>
      </c>
      <c r="D233" s="43">
        <v>75</v>
      </c>
      <c r="E233" s="41">
        <v>33</v>
      </c>
      <c r="F233" s="43">
        <v>217</v>
      </c>
      <c r="G233" s="44">
        <v>0</v>
      </c>
      <c r="H233" s="3"/>
    </row>
    <row r="234" spans="1:8" s="4" customFormat="1" ht="14.25" customHeight="1" x14ac:dyDescent="0.2">
      <c r="A234" s="20" t="s">
        <v>21</v>
      </c>
      <c r="B234" s="15">
        <f t="shared" si="34"/>
        <v>259</v>
      </c>
      <c r="C234" s="5">
        <f t="shared" si="37"/>
        <v>3.6173184357541897</v>
      </c>
      <c r="D234" s="43">
        <v>46</v>
      </c>
      <c r="E234" s="41">
        <v>40</v>
      </c>
      <c r="F234" s="43">
        <v>173</v>
      </c>
      <c r="G234" s="44">
        <v>0</v>
      </c>
      <c r="H234" s="3"/>
    </row>
    <row r="235" spans="1:8" s="4" customFormat="1" ht="14.25" customHeight="1" x14ac:dyDescent="0.2">
      <c r="A235" s="20" t="s">
        <v>22</v>
      </c>
      <c r="B235" s="15">
        <f t="shared" si="34"/>
        <v>195</v>
      </c>
      <c r="C235" s="5">
        <f t="shared" si="37"/>
        <v>2.7234636871508378</v>
      </c>
      <c r="D235" s="43">
        <v>31</v>
      </c>
      <c r="E235" s="41">
        <v>35</v>
      </c>
      <c r="F235" s="43">
        <v>129</v>
      </c>
      <c r="G235" s="44">
        <v>0</v>
      </c>
      <c r="H235" s="3"/>
    </row>
    <row r="236" spans="1:8" s="4" customFormat="1" ht="14.25" customHeight="1" x14ac:dyDescent="0.2">
      <c r="A236" s="20" t="s">
        <v>23</v>
      </c>
      <c r="B236" s="15">
        <f t="shared" si="34"/>
        <v>85</v>
      </c>
      <c r="C236" s="5">
        <f t="shared" si="37"/>
        <v>1.1871508379888267</v>
      </c>
      <c r="D236" s="43">
        <v>13</v>
      </c>
      <c r="E236" s="41">
        <v>14</v>
      </c>
      <c r="F236" s="43">
        <v>58</v>
      </c>
      <c r="G236" s="44">
        <v>0</v>
      </c>
      <c r="H236" s="3"/>
    </row>
    <row r="237" spans="1:8" s="4" customFormat="1" ht="14.25" customHeight="1" x14ac:dyDescent="0.2">
      <c r="A237" s="20" t="s">
        <v>24</v>
      </c>
      <c r="B237" s="15">
        <f t="shared" si="34"/>
        <v>8</v>
      </c>
      <c r="C237" s="5">
        <f t="shared" si="37"/>
        <v>0.11173184357541899</v>
      </c>
      <c r="D237" s="43">
        <v>0</v>
      </c>
      <c r="E237" s="41">
        <v>2</v>
      </c>
      <c r="F237" s="43">
        <v>6</v>
      </c>
      <c r="G237" s="44">
        <v>0</v>
      </c>
      <c r="H237" s="3"/>
    </row>
    <row r="238" spans="1:8" s="4" customFormat="1" ht="14.25" customHeight="1" x14ac:dyDescent="0.2">
      <c r="A238" s="20" t="s">
        <v>25</v>
      </c>
      <c r="B238" s="15">
        <f t="shared" si="34"/>
        <v>1</v>
      </c>
      <c r="C238" s="5">
        <f t="shared" si="37"/>
        <v>1.3966480446927373E-2</v>
      </c>
      <c r="D238" s="43">
        <v>0</v>
      </c>
      <c r="E238" s="43">
        <v>0</v>
      </c>
      <c r="F238" s="43">
        <v>1</v>
      </c>
      <c r="G238" s="44">
        <v>0</v>
      </c>
      <c r="H238" s="3"/>
    </row>
    <row r="239" spans="1:8" s="4" customFormat="1" ht="12.75" customHeight="1" x14ac:dyDescent="0.2">
      <c r="A239" s="33"/>
      <c r="B239" s="39"/>
      <c r="C239" s="39"/>
      <c r="D239" s="39"/>
      <c r="E239" s="39"/>
      <c r="F239" s="39"/>
      <c r="G239" s="2"/>
      <c r="H239" s="3"/>
    </row>
    <row r="240" spans="1:8" s="4" customFormat="1" ht="14.25" customHeight="1" x14ac:dyDescent="0.2">
      <c r="A240" s="38" t="s">
        <v>35</v>
      </c>
      <c r="B240" s="15">
        <f>SUM(D240:G240)</f>
        <v>390</v>
      </c>
      <c r="C240" s="5">
        <f>B240/$B$8*100</f>
        <v>5.4469273743016755</v>
      </c>
      <c r="D240" s="12">
        <f>SUM(D242,D247,D255:D260)</f>
        <v>67</v>
      </c>
      <c r="E240" s="12">
        <f>SUM(E242,E247,E255:E260)</f>
        <v>53</v>
      </c>
      <c r="F240" s="12">
        <f>SUM(F242,F247,F255:F260)</f>
        <v>270</v>
      </c>
      <c r="G240" s="14">
        <f>SUM(G242,G247,G255:G260)</f>
        <v>0</v>
      </c>
      <c r="H240" s="3"/>
    </row>
    <row r="241" spans="1:8" s="4" customFormat="1" ht="13.5" customHeight="1" x14ac:dyDescent="0.2">
      <c r="A241" s="38"/>
      <c r="B241" s="15"/>
      <c r="C241" s="5"/>
      <c r="D241" s="12"/>
      <c r="E241" s="12"/>
      <c r="F241" s="12"/>
      <c r="G241" s="31"/>
      <c r="H241" s="3"/>
    </row>
    <row r="242" spans="1:8" s="4" customFormat="1" ht="14.25" customHeight="1" x14ac:dyDescent="0.2">
      <c r="A242" s="38" t="s">
        <v>9</v>
      </c>
      <c r="B242" s="15">
        <f>SUM(D242:G242)</f>
        <v>3</v>
      </c>
      <c r="C242" s="5">
        <f>SUM(C245)</f>
        <v>1.3966480446927373E-2</v>
      </c>
      <c r="D242" s="12">
        <f>SUM(D244:D245)</f>
        <v>3</v>
      </c>
      <c r="E242" s="99">
        <f>SUM(E244:E245)</f>
        <v>0</v>
      </c>
      <c r="F242" s="12">
        <f>SUM(F244:F245)</f>
        <v>0</v>
      </c>
      <c r="G242" s="31">
        <f>SUM(G245)</f>
        <v>0</v>
      </c>
      <c r="H242" s="3"/>
    </row>
    <row r="243" spans="1:8" s="4" customFormat="1" ht="14.25" customHeight="1" x14ac:dyDescent="0.2">
      <c r="A243" s="38"/>
      <c r="B243" s="15"/>
      <c r="C243" s="5"/>
      <c r="D243" s="86"/>
      <c r="E243" s="42"/>
      <c r="F243" s="5"/>
      <c r="G243" s="31"/>
      <c r="H243" s="3"/>
    </row>
    <row r="244" spans="1:8" s="4" customFormat="1" ht="14.25" customHeight="1" x14ac:dyDescent="0.2">
      <c r="A244" s="85" t="s">
        <v>13</v>
      </c>
      <c r="B244" s="15">
        <f>SUM(D244:G244)</f>
        <v>2</v>
      </c>
      <c r="C244" s="5">
        <f>B244/$B$8*100</f>
        <v>2.7932960893854747E-2</v>
      </c>
      <c r="D244" s="87">
        <v>2</v>
      </c>
      <c r="E244" s="101">
        <v>0</v>
      </c>
      <c r="F244" s="10">
        <v>0</v>
      </c>
      <c r="G244" s="68">
        <v>0</v>
      </c>
      <c r="H244" s="3"/>
    </row>
    <row r="245" spans="1:8" s="4" customFormat="1" ht="14.25" customHeight="1" x14ac:dyDescent="0.2">
      <c r="A245" s="85" t="s">
        <v>11</v>
      </c>
      <c r="B245" s="15">
        <f>SUM(D245:G245)</f>
        <v>1</v>
      </c>
      <c r="C245" s="5">
        <f>B245/$B$8*100</f>
        <v>1.3966480446927373E-2</v>
      </c>
      <c r="D245" s="10">
        <v>1</v>
      </c>
      <c r="E245" s="101">
        <v>0</v>
      </c>
      <c r="F245" s="10">
        <v>0</v>
      </c>
      <c r="G245" s="68">
        <v>0</v>
      </c>
      <c r="H245" s="3"/>
    </row>
    <row r="246" spans="1:8" s="4" customFormat="1" ht="13.5" customHeight="1" x14ac:dyDescent="0.2">
      <c r="A246" s="62"/>
      <c r="B246" s="15"/>
      <c r="C246" s="5"/>
      <c r="D246" s="12"/>
      <c r="E246" s="42"/>
      <c r="F246" s="12"/>
      <c r="G246" s="31"/>
      <c r="H246" s="3"/>
    </row>
    <row r="247" spans="1:8" s="4" customFormat="1" ht="15" customHeight="1" x14ac:dyDescent="0.2">
      <c r="A247" s="57" t="s">
        <v>12</v>
      </c>
      <c r="B247" s="15">
        <f>SUM(D247:G247)</f>
        <v>41</v>
      </c>
      <c r="C247" s="5">
        <f>B247/$B$8*100</f>
        <v>0.57262569832402233</v>
      </c>
      <c r="D247" s="12">
        <f>SUM(D249:D253)</f>
        <v>16</v>
      </c>
      <c r="E247" s="12">
        <f t="shared" ref="E247:F247" si="38">SUM(E249:E253)</f>
        <v>0</v>
      </c>
      <c r="F247" s="12">
        <f t="shared" si="38"/>
        <v>25</v>
      </c>
      <c r="G247" s="14">
        <f>SUM(G249:G253)</f>
        <v>0</v>
      </c>
      <c r="H247" s="3"/>
    </row>
    <row r="248" spans="1:8" s="4" customFormat="1" ht="15" customHeight="1" x14ac:dyDescent="0.2">
      <c r="A248" s="57"/>
      <c r="B248" s="15"/>
      <c r="C248" s="5"/>
      <c r="D248" s="12"/>
      <c r="E248" s="12"/>
      <c r="F248" s="12"/>
      <c r="G248" s="31"/>
      <c r="H248" s="3"/>
    </row>
    <row r="249" spans="1:8" s="4" customFormat="1" ht="15" customHeight="1" x14ac:dyDescent="0.2">
      <c r="A249" s="61" t="s">
        <v>14</v>
      </c>
      <c r="B249" s="15">
        <f>SUM(D249:G249)</f>
        <v>1</v>
      </c>
      <c r="C249" s="5">
        <f>B249/$B$8*100</f>
        <v>1.3966480446927373E-2</v>
      </c>
      <c r="D249" s="10">
        <v>1</v>
      </c>
      <c r="E249" s="101">
        <v>0</v>
      </c>
      <c r="F249" s="10">
        <v>0</v>
      </c>
      <c r="G249" s="68">
        <v>0</v>
      </c>
      <c r="H249" s="3"/>
    </row>
    <row r="250" spans="1:8" s="2" customFormat="1" ht="15" customHeight="1" x14ac:dyDescent="0.2">
      <c r="A250" s="61" t="s">
        <v>15</v>
      </c>
      <c r="B250" s="15">
        <f>SUM(D250:G250)</f>
        <v>3</v>
      </c>
      <c r="C250" s="5">
        <f>B250/$B$8*100</f>
        <v>4.189944134078212E-2</v>
      </c>
      <c r="D250" s="43">
        <v>2</v>
      </c>
      <c r="E250" s="101">
        <v>0</v>
      </c>
      <c r="F250" s="43">
        <v>1</v>
      </c>
      <c r="G250" s="45">
        <v>0</v>
      </c>
    </row>
    <row r="251" spans="1:8" s="2" customFormat="1" ht="15" customHeight="1" x14ac:dyDescent="0.2">
      <c r="A251" s="61" t="s">
        <v>16</v>
      </c>
      <c r="B251" s="15">
        <f>SUM(D251:G251)</f>
        <v>6</v>
      </c>
      <c r="C251" s="5">
        <f>B251/$B$8*100</f>
        <v>8.3798882681564241E-2</v>
      </c>
      <c r="D251" s="43">
        <v>5</v>
      </c>
      <c r="E251" s="101">
        <v>0</v>
      </c>
      <c r="F251" s="43">
        <v>1</v>
      </c>
      <c r="G251" s="45">
        <v>0</v>
      </c>
    </row>
    <row r="252" spans="1:8" s="2" customFormat="1" ht="15" customHeight="1" x14ac:dyDescent="0.2">
      <c r="A252" s="61" t="s">
        <v>18</v>
      </c>
      <c r="B252" s="15">
        <f>SUM(D252:G252)</f>
        <v>12</v>
      </c>
      <c r="C252" s="5">
        <f>B252/$B$8*100</f>
        <v>0.16759776536312848</v>
      </c>
      <c r="D252" s="43">
        <v>3</v>
      </c>
      <c r="E252" s="43">
        <v>0</v>
      </c>
      <c r="F252" s="43">
        <v>9</v>
      </c>
      <c r="G252" s="45">
        <v>0</v>
      </c>
    </row>
    <row r="253" spans="1:8" s="2" customFormat="1" ht="15" customHeight="1" x14ac:dyDescent="0.2">
      <c r="A253" s="61" t="s">
        <v>17</v>
      </c>
      <c r="B253" s="15">
        <f>SUM(D253:G253)</f>
        <v>19</v>
      </c>
      <c r="C253" s="5">
        <f>B253/$B$8*100</f>
        <v>0.26536312849162008</v>
      </c>
      <c r="D253" s="43">
        <v>5</v>
      </c>
      <c r="E253" s="43">
        <v>0</v>
      </c>
      <c r="F253" s="43">
        <v>14</v>
      </c>
      <c r="G253" s="45">
        <v>0</v>
      </c>
    </row>
    <row r="254" spans="1:8" s="2" customFormat="1" ht="15" customHeight="1" x14ac:dyDescent="0.2">
      <c r="A254" s="61"/>
      <c r="B254" s="15"/>
      <c r="C254" s="5"/>
      <c r="D254" s="43"/>
      <c r="E254" s="43"/>
      <c r="F254" s="43"/>
      <c r="G254" s="45"/>
    </row>
    <row r="255" spans="1:8" s="2" customFormat="1" ht="15" customHeight="1" x14ac:dyDescent="0.2">
      <c r="A255" s="57" t="s">
        <v>19</v>
      </c>
      <c r="B255" s="15">
        <f t="shared" ref="B255:B260" si="39">SUM(D255:G255)</f>
        <v>79</v>
      </c>
      <c r="C255" s="5">
        <f t="shared" ref="C255:C260" si="40">B255/$B$8*100</f>
        <v>1.1033519553072626</v>
      </c>
      <c r="D255" s="43">
        <v>15</v>
      </c>
      <c r="E255" s="41">
        <v>1</v>
      </c>
      <c r="F255" s="43">
        <v>63</v>
      </c>
      <c r="G255" s="45">
        <v>0</v>
      </c>
    </row>
    <row r="256" spans="1:8" s="2" customFormat="1" ht="15" customHeight="1" x14ac:dyDescent="0.2">
      <c r="A256" s="57" t="s">
        <v>20</v>
      </c>
      <c r="B256" s="15">
        <f t="shared" si="39"/>
        <v>75</v>
      </c>
      <c r="C256" s="5">
        <f t="shared" si="40"/>
        <v>1.0474860335195531</v>
      </c>
      <c r="D256" s="43">
        <v>9</v>
      </c>
      <c r="E256" s="41">
        <v>6</v>
      </c>
      <c r="F256" s="43">
        <v>60</v>
      </c>
      <c r="G256" s="45">
        <v>0</v>
      </c>
    </row>
    <row r="257" spans="1:16" s="2" customFormat="1" ht="15" customHeight="1" x14ac:dyDescent="0.2">
      <c r="A257" s="57" t="s">
        <v>21</v>
      </c>
      <c r="B257" s="15">
        <f t="shared" si="39"/>
        <v>81</v>
      </c>
      <c r="C257" s="5">
        <f t="shared" si="40"/>
        <v>1.1312849162011174</v>
      </c>
      <c r="D257" s="43">
        <v>10</v>
      </c>
      <c r="E257" s="41">
        <v>21</v>
      </c>
      <c r="F257" s="43">
        <v>50</v>
      </c>
      <c r="G257" s="45">
        <v>0</v>
      </c>
    </row>
    <row r="258" spans="1:16" s="2" customFormat="1" ht="15" customHeight="1" x14ac:dyDescent="0.2">
      <c r="A258" s="57" t="s">
        <v>22</v>
      </c>
      <c r="B258" s="15">
        <f t="shared" si="39"/>
        <v>70</v>
      </c>
      <c r="C258" s="5">
        <f t="shared" si="40"/>
        <v>0.97765363128491622</v>
      </c>
      <c r="D258" s="43">
        <v>10</v>
      </c>
      <c r="E258" s="41">
        <v>13</v>
      </c>
      <c r="F258" s="43">
        <v>47</v>
      </c>
      <c r="G258" s="45">
        <v>0</v>
      </c>
    </row>
    <row r="259" spans="1:16" s="2" customFormat="1" ht="15" customHeight="1" x14ac:dyDescent="0.2">
      <c r="A259" s="57" t="s">
        <v>23</v>
      </c>
      <c r="B259" s="15">
        <f t="shared" si="39"/>
        <v>33</v>
      </c>
      <c r="C259" s="5">
        <f t="shared" si="40"/>
        <v>0.46089385474860339</v>
      </c>
      <c r="D259" s="43">
        <v>4</v>
      </c>
      <c r="E259" s="41">
        <v>10</v>
      </c>
      <c r="F259" s="43">
        <v>19</v>
      </c>
      <c r="G259" s="45">
        <v>0</v>
      </c>
    </row>
    <row r="260" spans="1:16" s="2" customFormat="1" ht="15" customHeight="1" x14ac:dyDescent="0.2">
      <c r="A260" s="57" t="s">
        <v>24</v>
      </c>
      <c r="B260" s="15">
        <f t="shared" si="39"/>
        <v>8</v>
      </c>
      <c r="C260" s="5">
        <f t="shared" si="40"/>
        <v>0.11173184357541899</v>
      </c>
      <c r="D260" s="43">
        <v>0</v>
      </c>
      <c r="E260" s="43">
        <v>2</v>
      </c>
      <c r="F260" s="43">
        <v>6</v>
      </c>
      <c r="G260" s="45">
        <v>0</v>
      </c>
    </row>
    <row r="261" spans="1:16" s="2" customFormat="1" ht="12.75" customHeight="1" x14ac:dyDescent="0.2">
      <c r="A261" s="61"/>
      <c r="B261" s="15"/>
      <c r="C261" s="5"/>
      <c r="D261" s="43"/>
      <c r="E261" s="43"/>
      <c r="F261" s="43"/>
      <c r="G261" s="45"/>
    </row>
    <row r="262" spans="1:16" s="2" customFormat="1" ht="15.75" customHeight="1" x14ac:dyDescent="0.2">
      <c r="A262" s="71" t="s">
        <v>36</v>
      </c>
      <c r="B262" s="15">
        <f>SUM(D262:G262)</f>
        <v>15</v>
      </c>
      <c r="C262" s="5">
        <f>B262/$B$8*100</f>
        <v>0.20949720670391062</v>
      </c>
      <c r="D262" s="12">
        <f>SUM(D264,D269:D272)</f>
        <v>2</v>
      </c>
      <c r="E262" s="12">
        <f>SUM(E264,E269:E272)</f>
        <v>3</v>
      </c>
      <c r="F262" s="12">
        <f>SUM(F264,F269:F272)</f>
        <v>10</v>
      </c>
      <c r="G262" s="14">
        <f>SUM(G264,G269:G272)</f>
        <v>0</v>
      </c>
    </row>
    <row r="263" spans="1:16" s="2" customFormat="1" ht="15.75" customHeight="1" x14ac:dyDescent="0.2">
      <c r="A263" s="71"/>
      <c r="B263" s="15"/>
      <c r="C263" s="5"/>
      <c r="D263" s="12"/>
      <c r="E263" s="12"/>
      <c r="F263" s="12"/>
      <c r="G263" s="31"/>
    </row>
    <row r="264" spans="1:16" s="2" customFormat="1" ht="15.75" customHeight="1" x14ac:dyDescent="0.2">
      <c r="A264" s="57" t="s">
        <v>12</v>
      </c>
      <c r="B264" s="15">
        <f>SUM(D264:G264)</f>
        <v>2</v>
      </c>
      <c r="C264" s="5">
        <f>B264/$B$8*100</f>
        <v>2.7932960893854747E-2</v>
      </c>
      <c r="D264" s="12">
        <f>SUM(D266:D267)</f>
        <v>1</v>
      </c>
      <c r="E264" s="12">
        <f>SUM(E266:E267)</f>
        <v>1</v>
      </c>
      <c r="F264" s="12">
        <f>SUM(F266:F267)</f>
        <v>0</v>
      </c>
      <c r="G264" s="31">
        <f>SUM(G266:G267)</f>
        <v>0</v>
      </c>
    </row>
    <row r="265" spans="1:16" s="2" customFormat="1" ht="15.75" customHeight="1" x14ac:dyDescent="0.2">
      <c r="A265" s="64"/>
      <c r="B265" s="15"/>
      <c r="C265" s="5"/>
      <c r="D265" s="12"/>
      <c r="E265" s="42"/>
      <c r="F265" s="12"/>
      <c r="G265" s="31"/>
    </row>
    <row r="266" spans="1:16" s="2" customFormat="1" ht="15.75" customHeight="1" x14ac:dyDescent="0.2">
      <c r="A266" s="61" t="s">
        <v>16</v>
      </c>
      <c r="B266" s="15">
        <f>SUM(D266:G266)</f>
        <v>1</v>
      </c>
      <c r="C266" s="5">
        <f>B266/$B$8*100</f>
        <v>1.3966480446927373E-2</v>
      </c>
      <c r="D266" s="43">
        <v>1</v>
      </c>
      <c r="E266" s="101">
        <v>0</v>
      </c>
      <c r="F266" s="43">
        <v>0</v>
      </c>
      <c r="G266" s="45">
        <v>0</v>
      </c>
    </row>
    <row r="267" spans="1:16" s="2" customFormat="1" ht="15.75" customHeight="1" x14ac:dyDescent="0.2">
      <c r="A267" s="61" t="s">
        <v>18</v>
      </c>
      <c r="B267" s="15">
        <f>SUM(D267:G267)</f>
        <v>1</v>
      </c>
      <c r="C267" s="5">
        <f>B267/$B$8*100</f>
        <v>1.3966480446927373E-2</v>
      </c>
      <c r="D267" s="43">
        <v>0</v>
      </c>
      <c r="E267" s="43">
        <v>1</v>
      </c>
      <c r="F267" s="43">
        <v>0</v>
      </c>
      <c r="G267" s="45">
        <v>0</v>
      </c>
    </row>
    <row r="268" spans="1:16" s="2" customFormat="1" ht="15.75" customHeight="1" x14ac:dyDescent="0.2">
      <c r="A268" s="61"/>
      <c r="B268" s="15"/>
      <c r="C268" s="5"/>
      <c r="D268" s="43"/>
      <c r="E268" s="43"/>
      <c r="F268" s="43"/>
      <c r="G268" s="45"/>
      <c r="I268" s="1"/>
      <c r="J268" s="1"/>
      <c r="K268" s="1"/>
      <c r="L268" s="1"/>
      <c r="M268" s="1"/>
      <c r="N268" s="1"/>
      <c r="O268" s="1"/>
      <c r="P268" s="1"/>
    </row>
    <row r="269" spans="1:16" s="2" customFormat="1" ht="15.75" customHeight="1" x14ac:dyDescent="0.2">
      <c r="A269" s="57" t="s">
        <v>19</v>
      </c>
      <c r="B269" s="15">
        <f>SUM(D269:G269)</f>
        <v>5</v>
      </c>
      <c r="C269" s="5">
        <f>B269/$B$8*100</f>
        <v>6.9832402234636867E-2</v>
      </c>
      <c r="D269" s="43">
        <v>0</v>
      </c>
      <c r="E269" s="43">
        <v>0</v>
      </c>
      <c r="F269" s="43">
        <v>5</v>
      </c>
      <c r="G269" s="45">
        <v>0</v>
      </c>
      <c r="I269" s="1"/>
      <c r="J269" s="1"/>
      <c r="K269" s="1"/>
      <c r="L269" s="1"/>
      <c r="M269" s="1"/>
      <c r="N269" s="1"/>
      <c r="O269" s="1"/>
      <c r="P269" s="1"/>
    </row>
    <row r="270" spans="1:16" s="2" customFormat="1" ht="15.75" customHeight="1" x14ac:dyDescent="0.2">
      <c r="A270" s="57" t="s">
        <v>20</v>
      </c>
      <c r="B270" s="15">
        <f>SUM(D270:G270)</f>
        <v>4</v>
      </c>
      <c r="C270" s="5">
        <f>B270/$B$8*100</f>
        <v>5.5865921787709494E-2</v>
      </c>
      <c r="D270" s="43">
        <v>1</v>
      </c>
      <c r="E270" s="43">
        <v>1</v>
      </c>
      <c r="F270" s="43">
        <v>2</v>
      </c>
      <c r="G270" s="45">
        <v>0</v>
      </c>
      <c r="I270" s="1"/>
      <c r="J270" s="1"/>
      <c r="K270" s="1"/>
      <c r="L270" s="1"/>
      <c r="M270" s="1"/>
      <c r="N270" s="1"/>
      <c r="O270" s="1"/>
      <c r="P270" s="1"/>
    </row>
    <row r="271" spans="1:16" s="2" customFormat="1" ht="15.75" customHeight="1" x14ac:dyDescent="0.2">
      <c r="A271" s="57" t="s">
        <v>21</v>
      </c>
      <c r="B271" s="15">
        <f>SUM(D271:G271)</f>
        <v>2</v>
      </c>
      <c r="C271" s="5">
        <f>B271/$B$8*100</f>
        <v>2.7932960893854747E-2</v>
      </c>
      <c r="D271" s="43">
        <v>0</v>
      </c>
      <c r="E271" s="43">
        <v>1</v>
      </c>
      <c r="F271" s="43">
        <v>1</v>
      </c>
      <c r="G271" s="45">
        <v>0</v>
      </c>
      <c r="I271" s="1"/>
      <c r="J271" s="1"/>
      <c r="K271" s="1"/>
      <c r="L271" s="1"/>
      <c r="M271" s="1"/>
      <c r="N271" s="1"/>
      <c r="O271" s="1"/>
      <c r="P271" s="1"/>
    </row>
    <row r="272" spans="1:16" s="2" customFormat="1" ht="15.75" customHeight="1" x14ac:dyDescent="0.2">
      <c r="A272" s="57" t="s">
        <v>22</v>
      </c>
      <c r="B272" s="15">
        <f>SUM(D272:G272)</f>
        <v>2</v>
      </c>
      <c r="C272" s="5">
        <f>B272/$B$8*100</f>
        <v>2.7932960893854747E-2</v>
      </c>
      <c r="D272" s="43">
        <v>0</v>
      </c>
      <c r="E272" s="43">
        <v>0</v>
      </c>
      <c r="F272" s="43">
        <v>2</v>
      </c>
      <c r="G272" s="45">
        <v>0</v>
      </c>
      <c r="I272" s="1"/>
      <c r="J272" s="1"/>
      <c r="K272" s="1"/>
      <c r="L272" s="1"/>
      <c r="M272" s="1"/>
      <c r="N272" s="1"/>
      <c r="O272" s="1"/>
      <c r="P272" s="1"/>
    </row>
    <row r="273" spans="1:16" s="2" customFormat="1" ht="15" customHeight="1" x14ac:dyDescent="0.2">
      <c r="A273" s="103" t="s">
        <v>40</v>
      </c>
      <c r="B273" s="103"/>
      <c r="C273" s="103"/>
      <c r="D273" s="103"/>
      <c r="E273" s="103"/>
      <c r="F273" s="103"/>
      <c r="G273" s="103"/>
      <c r="I273" s="1"/>
      <c r="J273" s="1"/>
      <c r="K273" s="1"/>
      <c r="L273" s="1"/>
      <c r="M273" s="1"/>
      <c r="N273" s="1"/>
      <c r="O273" s="1"/>
      <c r="P273" s="1"/>
    </row>
    <row r="274" spans="1:16" s="2" customFormat="1" ht="15" customHeight="1" x14ac:dyDescent="0.2">
      <c r="A274" s="104" t="s">
        <v>50</v>
      </c>
      <c r="B274" s="104"/>
      <c r="C274" s="104"/>
      <c r="D274" s="104"/>
      <c r="E274" s="104"/>
      <c r="F274" s="104"/>
      <c r="G274" s="104"/>
      <c r="I274" s="1"/>
      <c r="J274" s="1"/>
      <c r="K274" s="1"/>
      <c r="L274" s="1"/>
      <c r="M274" s="1"/>
      <c r="N274" s="1"/>
      <c r="O274" s="1"/>
      <c r="P274" s="1"/>
    </row>
    <row r="275" spans="1:16" s="2" customFormat="1" ht="12.6" customHeight="1" x14ac:dyDescent="0.2">
      <c r="A275" s="91"/>
      <c r="B275" s="92"/>
      <c r="C275" s="93"/>
      <c r="D275" s="92"/>
      <c r="E275" s="92"/>
      <c r="F275" s="92"/>
      <c r="G275" s="92"/>
      <c r="I275" s="1"/>
      <c r="J275" s="1"/>
      <c r="K275" s="1"/>
      <c r="L275" s="1"/>
      <c r="M275" s="1"/>
      <c r="N275" s="1"/>
      <c r="O275" s="1"/>
      <c r="P275" s="1"/>
    </row>
    <row r="276" spans="1:16" ht="24.95" customHeight="1" x14ac:dyDescent="0.2">
      <c r="A276" s="105" t="s">
        <v>39</v>
      </c>
      <c r="B276" s="108" t="s">
        <v>0</v>
      </c>
      <c r="C276" s="109"/>
      <c r="D276" s="109"/>
      <c r="E276" s="109"/>
      <c r="F276" s="109"/>
      <c r="G276" s="109"/>
    </row>
    <row r="277" spans="1:16" ht="24.95" customHeight="1" x14ac:dyDescent="0.2">
      <c r="A277" s="106"/>
      <c r="B277" s="110" t="s">
        <v>1</v>
      </c>
      <c r="C277" s="112" t="s">
        <v>6</v>
      </c>
      <c r="D277" s="108" t="s">
        <v>5</v>
      </c>
      <c r="E277" s="109"/>
      <c r="F277" s="109"/>
      <c r="G277" s="109"/>
    </row>
    <row r="278" spans="1:16" ht="24.95" customHeight="1" x14ac:dyDescent="0.2">
      <c r="A278" s="107"/>
      <c r="B278" s="111"/>
      <c r="C278" s="113"/>
      <c r="D278" s="16" t="s">
        <v>4</v>
      </c>
      <c r="E278" s="16" t="s">
        <v>3</v>
      </c>
      <c r="F278" s="16" t="s">
        <v>2</v>
      </c>
      <c r="G278" s="17" t="s">
        <v>7</v>
      </c>
    </row>
    <row r="279" spans="1:16" s="4" customFormat="1" ht="14.45" customHeight="1" x14ac:dyDescent="0.2">
      <c r="A279" s="58"/>
      <c r="B279" s="59"/>
      <c r="C279" s="59"/>
      <c r="D279" s="59"/>
      <c r="E279" s="59"/>
      <c r="F279" s="59"/>
      <c r="H279" s="3"/>
    </row>
    <row r="280" spans="1:16" s="78" customFormat="1" ht="15" customHeight="1" x14ac:dyDescent="0.2">
      <c r="A280" s="72" t="s">
        <v>37</v>
      </c>
      <c r="B280" s="15">
        <f>SUM(D280:G280)</f>
        <v>4</v>
      </c>
      <c r="C280" s="5">
        <f>B280/$B$8*100</f>
        <v>5.5865921787709494E-2</v>
      </c>
      <c r="D280" s="12">
        <f>SUM(D282,D286:D287)</f>
        <v>2</v>
      </c>
      <c r="E280" s="12">
        <f t="shared" ref="E280:G280" si="41">SUM(E282,E286:E287)</f>
        <v>0</v>
      </c>
      <c r="F280" s="12">
        <f t="shared" si="41"/>
        <v>2</v>
      </c>
      <c r="G280" s="14">
        <f t="shared" si="41"/>
        <v>0</v>
      </c>
      <c r="H280" s="81"/>
    </row>
    <row r="281" spans="1:16" s="78" customFormat="1" ht="15" customHeight="1" x14ac:dyDescent="0.2">
      <c r="A281" s="72"/>
      <c r="B281" s="15"/>
      <c r="C281" s="5"/>
      <c r="D281" s="12"/>
      <c r="E281" s="35"/>
      <c r="F281" s="12"/>
      <c r="G281" s="31"/>
      <c r="H281" s="81"/>
    </row>
    <row r="282" spans="1:16" s="78" customFormat="1" ht="15" customHeight="1" x14ac:dyDescent="0.2">
      <c r="A282" s="88" t="s">
        <v>12</v>
      </c>
      <c r="B282" s="15">
        <f>SUM(D282:G282)</f>
        <v>1</v>
      </c>
      <c r="C282" s="5">
        <f>B282/$B$8*100</f>
        <v>1.3966480446927373E-2</v>
      </c>
      <c r="D282" s="12">
        <f>SUM(D284)</f>
        <v>1</v>
      </c>
      <c r="E282" s="12">
        <f t="shared" ref="E282:G282" si="42">SUM(E284)</f>
        <v>0</v>
      </c>
      <c r="F282" s="12">
        <f t="shared" si="42"/>
        <v>0</v>
      </c>
      <c r="G282" s="14">
        <f t="shared" si="42"/>
        <v>0</v>
      </c>
      <c r="H282" s="81"/>
    </row>
    <row r="283" spans="1:16" x14ac:dyDescent="0.2">
      <c r="A283" s="33"/>
      <c r="B283" s="39"/>
      <c r="C283" s="89"/>
      <c r="D283" s="39"/>
      <c r="E283" s="39"/>
      <c r="F283" s="39"/>
      <c r="G283" s="90"/>
    </row>
    <row r="284" spans="1:16" s="78" customFormat="1" ht="15" customHeight="1" x14ac:dyDescent="0.2">
      <c r="A284" s="88" t="s">
        <v>54</v>
      </c>
      <c r="B284" s="15">
        <f>SUM(D284:G284)</f>
        <v>1</v>
      </c>
      <c r="C284" s="5">
        <f t="shared" ref="C284" si="43">B284/$B$8*100</f>
        <v>1.3966480446927373E-2</v>
      </c>
      <c r="D284" s="10">
        <v>1</v>
      </c>
      <c r="E284" s="99">
        <v>0</v>
      </c>
      <c r="F284" s="10">
        <v>0</v>
      </c>
      <c r="G284" s="68">
        <v>0</v>
      </c>
      <c r="H284" s="81"/>
    </row>
    <row r="285" spans="1:16" ht="15" customHeight="1" x14ac:dyDescent="0.2">
      <c r="A285" s="73"/>
      <c r="B285" s="15"/>
      <c r="C285" s="5"/>
      <c r="D285" s="12"/>
      <c r="E285" s="42"/>
      <c r="F285" s="12"/>
      <c r="G285" s="31"/>
    </row>
    <row r="286" spans="1:16" ht="15" customHeight="1" x14ac:dyDescent="0.2">
      <c r="A286" s="72" t="s">
        <v>52</v>
      </c>
      <c r="B286" s="15">
        <f t="shared" ref="B286:B287" si="44">SUM(D286:G286)</f>
        <v>1</v>
      </c>
      <c r="C286" s="5">
        <f>B286/$B$8*100</f>
        <v>1.3966480446927373E-2</v>
      </c>
      <c r="D286" s="10">
        <v>1</v>
      </c>
      <c r="E286" s="43">
        <v>0</v>
      </c>
      <c r="F286" s="10">
        <v>0</v>
      </c>
      <c r="G286" s="68">
        <v>0</v>
      </c>
    </row>
    <row r="287" spans="1:16" s="4" customFormat="1" ht="15" customHeight="1" x14ac:dyDescent="0.2">
      <c r="A287" s="98" t="s">
        <v>53</v>
      </c>
      <c r="B287" s="15">
        <f t="shared" si="44"/>
        <v>2</v>
      </c>
      <c r="C287" s="5">
        <f>B287/$B$8*100</f>
        <v>2.7932960893854747E-2</v>
      </c>
      <c r="D287" s="43">
        <v>0</v>
      </c>
      <c r="E287" s="43">
        <v>0</v>
      </c>
      <c r="F287" s="43">
        <v>2</v>
      </c>
      <c r="G287" s="45">
        <v>0</v>
      </c>
      <c r="H287" s="3"/>
    </row>
    <row r="288" spans="1:16" s="4" customFormat="1" ht="15" customHeight="1" x14ac:dyDescent="0.2">
      <c r="A288" s="58"/>
      <c r="B288" s="59"/>
      <c r="C288" s="59"/>
      <c r="D288" s="59"/>
      <c r="E288" s="59"/>
      <c r="F288" s="59"/>
      <c r="H288" s="3"/>
    </row>
    <row r="289" spans="1:8" s="4" customFormat="1" ht="15" customHeight="1" x14ac:dyDescent="0.2">
      <c r="A289" s="72" t="s">
        <v>38</v>
      </c>
      <c r="B289" s="15">
        <f>SUM(D289:G289)</f>
        <v>248</v>
      </c>
      <c r="C289" s="5">
        <f>B289/$B$8*100</f>
        <v>3.4636871508379885</v>
      </c>
      <c r="D289" s="12">
        <f>SUM(D291,D299:D304)</f>
        <v>35</v>
      </c>
      <c r="E289" s="12">
        <f>SUM(E291,E299:E304)</f>
        <v>6</v>
      </c>
      <c r="F289" s="12">
        <f>SUM(F291,F299:F304)</f>
        <v>207</v>
      </c>
      <c r="G289" s="31">
        <f>SUM(G291,G299:G304)</f>
        <v>0</v>
      </c>
      <c r="H289" s="3"/>
    </row>
    <row r="290" spans="1:8" s="4" customFormat="1" ht="15" customHeight="1" x14ac:dyDescent="0.2">
      <c r="A290" s="73"/>
      <c r="B290" s="15"/>
      <c r="C290" s="5"/>
      <c r="D290" s="12"/>
      <c r="E290" s="42"/>
      <c r="F290" s="12"/>
      <c r="G290" s="31"/>
      <c r="H290" s="3"/>
    </row>
    <row r="291" spans="1:8" ht="15" customHeight="1" x14ac:dyDescent="0.2">
      <c r="A291" s="57" t="s">
        <v>12</v>
      </c>
      <c r="B291" s="15">
        <f>SUM(D291:G291)</f>
        <v>56</v>
      </c>
      <c r="C291" s="5">
        <f t="shared" ref="C291:C304" si="45">B291/$B$8*100</f>
        <v>0.78212290502793302</v>
      </c>
      <c r="D291" s="12">
        <f>SUM(D293:D297)</f>
        <v>13</v>
      </c>
      <c r="E291" s="12">
        <f>SUM(E293:E297)</f>
        <v>0</v>
      </c>
      <c r="F291" s="12">
        <f>SUM(F293:F297)</f>
        <v>43</v>
      </c>
      <c r="G291" s="31">
        <f>SUM(G293:G297)</f>
        <v>0</v>
      </c>
    </row>
    <row r="292" spans="1:8" ht="15" customHeight="1" x14ac:dyDescent="0.2">
      <c r="A292" s="64"/>
      <c r="B292" s="15"/>
      <c r="C292" s="5"/>
      <c r="D292" s="12"/>
      <c r="E292" s="42"/>
      <c r="F292" s="12"/>
      <c r="G292" s="31"/>
    </row>
    <row r="293" spans="1:8" s="4" customFormat="1" ht="15" customHeight="1" x14ac:dyDescent="0.2">
      <c r="A293" s="61" t="s">
        <v>14</v>
      </c>
      <c r="B293" s="15">
        <f t="shared" ref="B293:B304" si="46">SUM(D293:G293)</f>
        <v>5</v>
      </c>
      <c r="C293" s="5">
        <f t="shared" si="45"/>
        <v>6.9832402234636867E-2</v>
      </c>
      <c r="D293" s="43">
        <v>2</v>
      </c>
      <c r="E293" s="101">
        <v>0</v>
      </c>
      <c r="F293" s="43">
        <v>3</v>
      </c>
      <c r="G293" s="45">
        <v>0</v>
      </c>
      <c r="H293" s="3"/>
    </row>
    <row r="294" spans="1:8" s="4" customFormat="1" ht="15" customHeight="1" x14ac:dyDescent="0.2">
      <c r="A294" s="61" t="s">
        <v>15</v>
      </c>
      <c r="B294" s="15">
        <f t="shared" si="46"/>
        <v>5</v>
      </c>
      <c r="C294" s="5">
        <f t="shared" si="45"/>
        <v>6.9832402234636867E-2</v>
      </c>
      <c r="D294" s="43">
        <v>2</v>
      </c>
      <c r="E294" s="101">
        <v>0</v>
      </c>
      <c r="F294" s="43">
        <v>3</v>
      </c>
      <c r="G294" s="45">
        <v>0</v>
      </c>
      <c r="H294" s="3"/>
    </row>
    <row r="295" spans="1:8" s="4" customFormat="1" ht="15" customHeight="1" x14ac:dyDescent="0.2">
      <c r="A295" s="61" t="s">
        <v>16</v>
      </c>
      <c r="B295" s="15">
        <f t="shared" si="46"/>
        <v>14</v>
      </c>
      <c r="C295" s="5">
        <f t="shared" si="45"/>
        <v>0.19553072625698326</v>
      </c>
      <c r="D295" s="43">
        <v>5</v>
      </c>
      <c r="E295" s="101">
        <v>0</v>
      </c>
      <c r="F295" s="43">
        <v>9</v>
      </c>
      <c r="G295" s="45">
        <v>0</v>
      </c>
      <c r="H295" s="3"/>
    </row>
    <row r="296" spans="1:8" s="4" customFormat="1" ht="15" customHeight="1" x14ac:dyDescent="0.2">
      <c r="A296" s="61" t="s">
        <v>18</v>
      </c>
      <c r="B296" s="15">
        <f t="shared" si="46"/>
        <v>17</v>
      </c>
      <c r="C296" s="5">
        <f t="shared" si="45"/>
        <v>0.23743016759776536</v>
      </c>
      <c r="D296" s="43">
        <v>2</v>
      </c>
      <c r="E296" s="45">
        <v>0</v>
      </c>
      <c r="F296" s="43">
        <v>15</v>
      </c>
      <c r="G296" s="45">
        <v>0</v>
      </c>
      <c r="H296" s="3"/>
    </row>
    <row r="297" spans="1:8" s="4" customFormat="1" ht="15" customHeight="1" x14ac:dyDescent="0.2">
      <c r="A297" s="61" t="s">
        <v>17</v>
      </c>
      <c r="B297" s="15">
        <f t="shared" si="46"/>
        <v>15</v>
      </c>
      <c r="C297" s="5">
        <f t="shared" si="45"/>
        <v>0.20949720670391062</v>
      </c>
      <c r="D297" s="43">
        <v>2</v>
      </c>
      <c r="E297" s="45">
        <v>0</v>
      </c>
      <c r="F297" s="43">
        <v>13</v>
      </c>
      <c r="G297" s="45">
        <v>0</v>
      </c>
      <c r="H297" s="3"/>
    </row>
    <row r="298" spans="1:8" s="4" customFormat="1" ht="15" customHeight="1" x14ac:dyDescent="0.2">
      <c r="A298" s="61"/>
      <c r="B298" s="15"/>
      <c r="C298" s="5"/>
      <c r="D298" s="43"/>
      <c r="E298" s="43"/>
      <c r="F298" s="43"/>
      <c r="G298" s="45"/>
      <c r="H298" s="3"/>
    </row>
    <row r="299" spans="1:8" s="4" customFormat="1" ht="15" customHeight="1" x14ac:dyDescent="0.2">
      <c r="A299" s="57" t="s">
        <v>19</v>
      </c>
      <c r="B299" s="15">
        <f t="shared" si="46"/>
        <v>71</v>
      </c>
      <c r="C299" s="5">
        <f t="shared" si="45"/>
        <v>0.99162011173184361</v>
      </c>
      <c r="D299" s="39">
        <v>9</v>
      </c>
      <c r="E299" s="43">
        <v>1</v>
      </c>
      <c r="F299" s="39">
        <v>61</v>
      </c>
      <c r="G299" s="45">
        <v>0</v>
      </c>
      <c r="H299" s="3"/>
    </row>
    <row r="300" spans="1:8" s="4" customFormat="1" ht="15" customHeight="1" x14ac:dyDescent="0.2">
      <c r="A300" s="57" t="s">
        <v>20</v>
      </c>
      <c r="B300" s="15">
        <f t="shared" si="46"/>
        <v>46</v>
      </c>
      <c r="C300" s="5">
        <f t="shared" si="45"/>
        <v>0.64245810055865926</v>
      </c>
      <c r="D300" s="39">
        <v>5</v>
      </c>
      <c r="E300" s="50">
        <v>2</v>
      </c>
      <c r="F300" s="39">
        <v>39</v>
      </c>
      <c r="G300" s="45">
        <v>0</v>
      </c>
      <c r="H300" s="3"/>
    </row>
    <row r="301" spans="1:8" s="4" customFormat="1" ht="15" customHeight="1" x14ac:dyDescent="0.2">
      <c r="A301" s="57" t="s">
        <v>21</v>
      </c>
      <c r="B301" s="15">
        <f t="shared" si="46"/>
        <v>30</v>
      </c>
      <c r="C301" s="5">
        <f t="shared" si="45"/>
        <v>0.41899441340782123</v>
      </c>
      <c r="D301" s="39">
        <v>3</v>
      </c>
      <c r="E301" s="50">
        <v>1</v>
      </c>
      <c r="F301" s="39">
        <v>26</v>
      </c>
      <c r="G301" s="45">
        <v>0</v>
      </c>
      <c r="H301" s="3"/>
    </row>
    <row r="302" spans="1:8" s="4" customFormat="1" ht="15" customHeight="1" x14ac:dyDescent="0.2">
      <c r="A302" s="57" t="s">
        <v>22</v>
      </c>
      <c r="B302" s="15">
        <f t="shared" si="46"/>
        <v>25</v>
      </c>
      <c r="C302" s="5">
        <f t="shared" si="45"/>
        <v>0.34916201117318435</v>
      </c>
      <c r="D302" s="39">
        <v>3</v>
      </c>
      <c r="E302" s="25">
        <v>0</v>
      </c>
      <c r="F302" s="39">
        <v>22</v>
      </c>
      <c r="G302" s="45">
        <v>0</v>
      </c>
      <c r="H302" s="3"/>
    </row>
    <row r="303" spans="1:8" s="4" customFormat="1" ht="15" customHeight="1" x14ac:dyDescent="0.2">
      <c r="A303" s="57" t="s">
        <v>23</v>
      </c>
      <c r="B303" s="15">
        <f t="shared" si="46"/>
        <v>17</v>
      </c>
      <c r="C303" s="5">
        <f t="shared" si="45"/>
        <v>0.23743016759776536</v>
      </c>
      <c r="D303" s="39">
        <v>2</v>
      </c>
      <c r="E303" s="25">
        <v>2</v>
      </c>
      <c r="F303" s="39">
        <v>13</v>
      </c>
      <c r="G303" s="45">
        <v>0</v>
      </c>
      <c r="H303" s="3"/>
    </row>
    <row r="304" spans="1:8" s="4" customFormat="1" ht="15" customHeight="1" x14ac:dyDescent="0.2">
      <c r="A304" s="57" t="s">
        <v>24</v>
      </c>
      <c r="B304" s="15">
        <f t="shared" si="46"/>
        <v>3</v>
      </c>
      <c r="C304" s="5">
        <f t="shared" si="45"/>
        <v>4.189944134078212E-2</v>
      </c>
      <c r="D304" s="39">
        <v>0</v>
      </c>
      <c r="E304" s="10">
        <v>0</v>
      </c>
      <c r="F304" s="39">
        <v>3</v>
      </c>
      <c r="G304" s="45">
        <v>0</v>
      </c>
      <c r="H304" s="3"/>
    </row>
    <row r="305" spans="1:8" s="4" customFormat="1" ht="12" customHeight="1" x14ac:dyDescent="0.2">
      <c r="A305" s="82"/>
      <c r="B305" s="52"/>
      <c r="C305" s="6"/>
      <c r="D305" s="53"/>
      <c r="E305" s="54"/>
      <c r="F305" s="54"/>
      <c r="G305" s="55"/>
      <c r="H305" s="3"/>
    </row>
    <row r="306" spans="1:8" s="4" customFormat="1" ht="12" customHeight="1" x14ac:dyDescent="0.2">
      <c r="A306" s="20"/>
      <c r="B306" s="28"/>
      <c r="C306" s="80"/>
      <c r="D306" s="2"/>
      <c r="E306" s="45"/>
      <c r="F306" s="45"/>
      <c r="G306" s="45"/>
      <c r="H306" s="3"/>
    </row>
    <row r="307" spans="1:8" ht="14.1" customHeight="1" x14ac:dyDescent="0.2">
      <c r="A307" s="1" t="s">
        <v>56</v>
      </c>
      <c r="C307" s="1"/>
    </row>
    <row r="308" spans="1:8" ht="14.1" customHeight="1" x14ac:dyDescent="0.2">
      <c r="A308" s="9" t="s">
        <v>46</v>
      </c>
      <c r="C308" s="1"/>
    </row>
    <row r="309" spans="1:8" ht="14.1" customHeight="1" x14ac:dyDescent="0.2">
      <c r="A309" s="9" t="s">
        <v>45</v>
      </c>
      <c r="C309" s="1"/>
    </row>
    <row r="310" spans="1:8" ht="14.1" customHeight="1" x14ac:dyDescent="0.2">
      <c r="A310" s="1" t="s">
        <v>8</v>
      </c>
      <c r="C310" s="1"/>
    </row>
    <row r="311" spans="1:8" ht="14.1" customHeight="1" x14ac:dyDescent="0.2">
      <c r="A311" s="8" t="s">
        <v>48</v>
      </c>
      <c r="C311" s="1"/>
    </row>
    <row r="312" spans="1:8" ht="14.1" customHeight="1" x14ac:dyDescent="0.2">
      <c r="A312" s="69" t="s">
        <v>49</v>
      </c>
      <c r="C312" s="1"/>
    </row>
    <row r="313" spans="1:8" ht="14.1" customHeight="1" x14ac:dyDescent="0.2">
      <c r="A313" s="70" t="s">
        <v>47</v>
      </c>
      <c r="C313" s="1"/>
    </row>
  </sheetData>
  <mergeCells count="42">
    <mergeCell ref="A1:G1"/>
    <mergeCell ref="A2:G2"/>
    <mergeCell ref="A4:A6"/>
    <mergeCell ref="B4:G4"/>
    <mergeCell ref="B5:B6"/>
    <mergeCell ref="C5:C6"/>
    <mergeCell ref="D5:G5"/>
    <mergeCell ref="A53:G53"/>
    <mergeCell ref="A54:G54"/>
    <mergeCell ref="A56:A58"/>
    <mergeCell ref="B56:G56"/>
    <mergeCell ref="B57:B58"/>
    <mergeCell ref="C57:C58"/>
    <mergeCell ref="D57:G57"/>
    <mergeCell ref="A103:G103"/>
    <mergeCell ref="A104:G104"/>
    <mergeCell ref="A106:A108"/>
    <mergeCell ref="B106:G106"/>
    <mergeCell ref="B107:B108"/>
    <mergeCell ref="C107:C108"/>
    <mergeCell ref="D107:G107"/>
    <mergeCell ref="A163:G163"/>
    <mergeCell ref="A164:G164"/>
    <mergeCell ref="A166:A168"/>
    <mergeCell ref="B166:G166"/>
    <mergeCell ref="B167:B168"/>
    <mergeCell ref="C167:C168"/>
    <mergeCell ref="D167:G167"/>
    <mergeCell ref="A215:G215"/>
    <mergeCell ref="A216:G216"/>
    <mergeCell ref="A218:A220"/>
    <mergeCell ref="B218:G218"/>
    <mergeCell ref="B219:B220"/>
    <mergeCell ref="C219:C220"/>
    <mergeCell ref="D219:G219"/>
    <mergeCell ref="A273:G273"/>
    <mergeCell ref="A274:G274"/>
    <mergeCell ref="A276:A278"/>
    <mergeCell ref="B276:G276"/>
    <mergeCell ref="B277:B278"/>
    <mergeCell ref="C277:C278"/>
    <mergeCell ref="D277:G277"/>
  </mergeCells>
  <printOptions horizontalCentered="1"/>
  <pageMargins left="0.74803149606299213" right="0.74803149606299213" top="0.98425196850393704" bottom="0.98425196850393704" header="0" footer="0"/>
  <pageSetup scale="75" fitToHeight="6" orientation="portrait" r:id="rId1"/>
  <headerFooter alignWithMargins="0"/>
  <rowBreaks count="5" manualBreakCount="5">
    <brk id="52" max="16383" man="1"/>
    <brk id="102" max="16383" man="1"/>
    <brk id="162" max="6" man="1"/>
    <brk id="214" max="16383" man="1"/>
    <brk id="2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2023-11-15T14:28:09Z</cp:lastPrinted>
  <dcterms:created xsi:type="dcterms:W3CDTF">2013-08-05T17:25:09Z</dcterms:created>
  <dcterms:modified xsi:type="dcterms:W3CDTF">2023-11-15T14:28:15Z</dcterms:modified>
</cp:coreProperties>
</file>